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760" activeTab="2"/>
  </bookViews>
  <sheets>
    <sheet name="PLANILHA" sheetId="1" r:id="rId1"/>
    <sheet name="PLAN RESUMO" sheetId="7" r:id="rId2"/>
    <sheet name="CRONOGRAMA" sheetId="8" r:id="rId3"/>
    <sheet name="SIURB JUL 19" sheetId="5" state="hidden" r:id="rId4"/>
  </sheets>
  <definedNames>
    <definedName name="_xlnm.Print_Area" localSheetId="2">CRONOGRAMA!$A$1:$I$40</definedName>
    <definedName name="_xlnm.Print_Area" localSheetId="1">'PLAN RESUMO'!$B$6:$E$31</definedName>
    <definedName name="_xlnm.Print_Area" localSheetId="0">PLANILHA!$A$1:$H$89</definedName>
    <definedName name="Print_Area" localSheetId="0">PLANILHA!$B$8:$H$86</definedName>
    <definedName name="Print_Titles" localSheetId="0">PLANILHA!$8:$16</definedName>
    <definedName name="_xlnm.Print_Titles" localSheetId="0">PLANILHA!$8:$15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75" i="1"/>
  <c r="F74" i="1"/>
  <c r="F73" i="1"/>
  <c r="F58" i="1"/>
  <c r="F56" i="1"/>
  <c r="F54" i="1"/>
  <c r="F53" i="1"/>
  <c r="J32" i="8" l="1"/>
  <c r="J30" i="8"/>
  <c r="J28" i="8"/>
  <c r="J26" i="8"/>
  <c r="J24" i="8"/>
  <c r="J22" i="8"/>
  <c r="J20" i="8"/>
  <c r="J18" i="8"/>
  <c r="J16" i="8"/>
  <c r="B32" i="8"/>
  <c r="B20" i="8"/>
  <c r="B16" i="8"/>
  <c r="B28" i="7"/>
  <c r="B36" i="8" s="1"/>
  <c r="B27" i="7"/>
  <c r="B35" i="8" s="1"/>
  <c r="B26" i="7"/>
  <c r="B34" i="8" s="1"/>
  <c r="C25" i="7"/>
  <c r="C32" i="8" s="1"/>
  <c r="C24" i="7"/>
  <c r="C30" i="8" s="1"/>
  <c r="C23" i="7"/>
  <c r="C28" i="8" s="1"/>
  <c r="C22" i="7"/>
  <c r="C26" i="8" s="1"/>
  <c r="C21" i="7"/>
  <c r="C24" i="8" s="1"/>
  <c r="C20" i="7"/>
  <c r="C22" i="8" s="1"/>
  <c r="C19" i="7"/>
  <c r="C20" i="8" s="1"/>
  <c r="C18" i="7"/>
  <c r="C18" i="8" s="1"/>
  <c r="B25" i="7"/>
  <c r="B24" i="7"/>
  <c r="B30" i="8" s="1"/>
  <c r="B23" i="7"/>
  <c r="B28" i="8" s="1"/>
  <c r="B22" i="7"/>
  <c r="B26" i="8" s="1"/>
  <c r="B21" i="7"/>
  <c r="B24" i="8" s="1"/>
  <c r="B20" i="7"/>
  <c r="B22" i="8" s="1"/>
  <c r="B19" i="7"/>
  <c r="B18" i="7"/>
  <c r="B18" i="8" s="1"/>
  <c r="C17" i="7"/>
  <c r="C16" i="8" s="1"/>
  <c r="B17" i="7"/>
  <c r="H36" i="1"/>
  <c r="H82" i="1" l="1"/>
  <c r="H78" i="1"/>
  <c r="H77" i="1"/>
  <c r="H76" i="1"/>
  <c r="H74" i="1"/>
  <c r="H67" i="1"/>
  <c r="H66" i="1"/>
  <c r="H50" i="1"/>
  <c r="H49" i="1"/>
  <c r="H48" i="1"/>
  <c r="H47" i="1"/>
  <c r="H46" i="1"/>
  <c r="H45" i="1"/>
  <c r="H40" i="1"/>
  <c r="H35" i="1"/>
  <c r="H34" i="1"/>
  <c r="H33" i="1"/>
  <c r="H32" i="1"/>
  <c r="H31" i="1"/>
  <c r="H30" i="1"/>
  <c r="H26" i="1"/>
  <c r="H25" i="1"/>
  <c r="H24" i="1"/>
  <c r="H23" i="1"/>
  <c r="H19" i="1"/>
  <c r="H75" i="1" l="1"/>
  <c r="F62" i="1" l="1"/>
  <c r="F59" i="1"/>
  <c r="H59" i="1" s="1"/>
  <c r="H58" i="1"/>
  <c r="F55" i="1"/>
  <c r="H55" i="1" s="1"/>
  <c r="F60" i="1"/>
  <c r="F61" i="1"/>
  <c r="H61" i="1" s="1"/>
  <c r="F41" i="1"/>
  <c r="H41" i="1" s="1"/>
  <c r="F57" i="1" l="1"/>
  <c r="H57" i="1" s="1"/>
  <c r="H56" i="1"/>
  <c r="F42" i="1"/>
  <c r="F44" i="1" l="1"/>
  <c r="H44" i="1" s="1"/>
  <c r="H42" i="1"/>
  <c r="F43" i="1"/>
  <c r="H43" i="1" s="1"/>
  <c r="H54" i="1" l="1"/>
  <c r="H62" i="1" l="1"/>
  <c r="H60" i="1" l="1"/>
  <c r="H22" i="1"/>
  <c r="H21" i="1" s="1"/>
  <c r="D18" i="7" s="1"/>
  <c r="D18" i="8" s="1"/>
  <c r="H29" i="1"/>
  <c r="H28" i="1" s="1"/>
  <c r="D19" i="7" s="1"/>
  <c r="D20" i="8" s="1"/>
  <c r="H39" i="1"/>
  <c r="H38" i="1" s="1"/>
  <c r="D20" i="7" s="1"/>
  <c r="D22" i="8" s="1"/>
  <c r="H53" i="1"/>
  <c r="H52" i="1" s="1"/>
  <c r="D21" i="7" s="1"/>
  <c r="D24" i="8" s="1"/>
  <c r="H65" i="1"/>
  <c r="H64" i="1" s="1"/>
  <c r="D22" i="7" s="1"/>
  <c r="D26" i="8" s="1"/>
  <c r="H70" i="1"/>
  <c r="H69" i="1" s="1"/>
  <c r="D23" i="7" s="1"/>
  <c r="D28" i="8" s="1"/>
  <c r="I29" i="8" s="1"/>
  <c r="J29" i="8" s="1"/>
  <c r="H73" i="1"/>
  <c r="H72" i="1" s="1"/>
  <c r="D24" i="7" s="1"/>
  <c r="D30" i="8" s="1"/>
  <c r="H81" i="1"/>
  <c r="H80" i="1" s="1"/>
  <c r="D25" i="7" s="1"/>
  <c r="D32" i="8" s="1"/>
  <c r="I33" i="8" s="1"/>
  <c r="J33" i="8" s="1"/>
  <c r="H18" i="1"/>
  <c r="H17" i="1" s="1"/>
  <c r="D17" i="7" s="1"/>
  <c r="D16" i="8" s="1"/>
  <c r="E17" i="8" s="1"/>
  <c r="J17" i="8" s="1"/>
  <c r="E21" i="8" l="1"/>
  <c r="G21" i="8"/>
  <c r="I21" i="8"/>
  <c r="H21" i="8"/>
  <c r="F21" i="8"/>
  <c r="F19" i="8"/>
  <c r="G19" i="8"/>
  <c r="G31" i="8"/>
  <c r="I31" i="8"/>
  <c r="H31" i="8"/>
  <c r="I25" i="8"/>
  <c r="H25" i="8"/>
  <c r="H37" i="8" s="1"/>
  <c r="H38" i="8" s="1"/>
  <c r="H39" i="8" s="1"/>
  <c r="G25" i="8"/>
  <c r="J25" i="8" s="1"/>
  <c r="G23" i="8"/>
  <c r="E23" i="8"/>
  <c r="F23" i="8"/>
  <c r="F27" i="8"/>
  <c r="D34" i="8"/>
  <c r="H83" i="1"/>
  <c r="I37" i="8" l="1"/>
  <c r="I38" i="8" s="1"/>
  <c r="I39" i="8" s="1"/>
  <c r="G37" i="8"/>
  <c r="G38" i="8" s="1"/>
  <c r="G39" i="8" s="1"/>
  <c r="J21" i="8"/>
  <c r="J19" i="8"/>
  <c r="J31" i="8"/>
  <c r="J23" i="8"/>
  <c r="E37" i="8"/>
  <c r="J27" i="8"/>
  <c r="F37" i="8"/>
  <c r="D35" i="8"/>
  <c r="D36" i="8" s="1"/>
  <c r="D27" i="7"/>
  <c r="D26" i="7"/>
  <c r="J34" i="8" l="1"/>
  <c r="H85" i="1"/>
  <c r="D28" i="7" s="1"/>
  <c r="E38" i="8"/>
  <c r="E39" i="8" s="1"/>
  <c r="E40" i="8" s="1"/>
  <c r="F38" i="8"/>
  <c r="F39" i="8" s="1"/>
  <c r="F40" i="8" l="1"/>
  <c r="G40" i="8" s="1"/>
  <c r="H40" i="8" s="1"/>
  <c r="I40" i="8" s="1"/>
</calcChain>
</file>

<file path=xl/sharedStrings.xml><?xml version="1.0" encoding="utf-8"?>
<sst xmlns="http://schemas.openxmlformats.org/spreadsheetml/2006/main" count="1800" uniqueCount="982">
  <si>
    <t>01.02.071</t>
  </si>
  <si>
    <t>Parecer técnico de fundações, contenções e recomendações gerais, para empreendimentos com área construída até 1.000 m²</t>
  </si>
  <si>
    <t>un</t>
  </si>
  <si>
    <t>01.17.041</t>
  </si>
  <si>
    <t>Projeto executivo de arquitetura em formato A0</t>
  </si>
  <si>
    <t>01.17.061</t>
  </si>
  <si>
    <t>Projeto executivo de estrutura em formato A0</t>
  </si>
  <si>
    <t>01.20.010</t>
  </si>
  <si>
    <t>Taxa de mobilização e desmobilização de equipamentos para execução de levantamento topográfico</t>
  </si>
  <si>
    <t>tx</t>
  </si>
  <si>
    <t>01.20.691</t>
  </si>
  <si>
    <t>Levantamento planimétrico cadastral com áreas ocupadas predominantemente por comunidades - área até 20.000 m² (mínimo de 3.500 m²)</t>
  </si>
  <si>
    <t>m²</t>
  </si>
  <si>
    <t>01.21.010</t>
  </si>
  <si>
    <t>Taxa de mobilização e desmobilização de equipamentos para execução de sondagem</t>
  </si>
  <si>
    <t>01.21.100</t>
  </si>
  <si>
    <t>Sondagem do terreno a trado</t>
  </si>
  <si>
    <t>m</t>
  </si>
  <si>
    <t>m³</t>
  </si>
  <si>
    <t>01.27.041</t>
  </si>
  <si>
    <t>Laudo de caracterização de vegetação</t>
  </si>
  <si>
    <t>unxmês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</si>
  <si>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</si>
  <si>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</si>
  <si>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</si>
  <si>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</si>
  <si>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</si>
  <si>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</si>
  <si>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02.03.120</t>
  </si>
  <si>
    <t>Tapume fixo para fechamento de áreas, com portão</t>
  </si>
  <si>
    <t>02.05.060</t>
  </si>
  <si>
    <t>Montagem e desmontagem de andaime torre metálica com altura até 10 m</t>
  </si>
  <si>
    <t>02.05.202</t>
  </si>
  <si>
    <t>Andaime torre metálico (1,5 x 1,5 m) com piso metálico</t>
  </si>
  <si>
    <t>mxmês</t>
  </si>
  <si>
    <t>02.08.020</t>
  </si>
  <si>
    <t>Placa de identificação para obra</t>
  </si>
  <si>
    <t>02.09.130</t>
  </si>
  <si>
    <t>Limpeza mecanizada do terreno, inclusive troncos com diâmetro acima de 15 cm até 50 cm, com caminhão à disposição dentro da obra, até o raio de 1 km</t>
  </si>
  <si>
    <t>02.09.160</t>
  </si>
  <si>
    <t>Corte e derrubada de eucalipto (1° corte) - idade acima de 4 anos</t>
  </si>
  <si>
    <t>03.01.230</t>
  </si>
  <si>
    <t>Demolição mecanizada de concreto simples, inclusive fragmentação e acomodação do material</t>
  </si>
  <si>
    <t>03.01.270</t>
  </si>
  <si>
    <t>Demolição mecanizada de sarjeta ou sarjetão, inclusive fragmentação e acomodação do material</t>
  </si>
  <si>
    <t>kg</t>
  </si>
  <si>
    <t>04.09.140</t>
  </si>
  <si>
    <t>Retirada de poste ou sistema de sustentação para alambrado ou fechamento</t>
  </si>
  <si>
    <t>04.09.160</t>
  </si>
  <si>
    <t>Retirada de entelamento metálico em geral</t>
  </si>
  <si>
    <t>04.40.030</t>
  </si>
  <si>
    <t>Retirada manual de guia pré-moldada, inclusive limpeza e empilhamento</t>
  </si>
  <si>
    <t>05.08.120</t>
  </si>
  <si>
    <t>Transporte de entulho, para distâncias superiores ao 15° km até o 20° km</t>
  </si>
  <si>
    <t>m³xkm</t>
  </si>
  <si>
    <t>05.10.026</t>
  </si>
  <si>
    <t>Transporte de solo de 1ª e 2ª categoria por caminhão para distâncias superiores ao 20° km</t>
  </si>
  <si>
    <t>06.01.020</t>
  </si>
  <si>
    <t>Escavação manual em solo de 1ª e 2ª categoria em campo aberto</t>
  </si>
  <si>
    <t>07.01.020</t>
  </si>
  <si>
    <t>Escavação e carga mecanizada em solo de 1ª categoria, em campo aberto</t>
  </si>
  <si>
    <t>07.05.020</t>
  </si>
  <si>
    <t>Escavação e carga mecanizada em solo vegetal superficial</t>
  </si>
  <si>
    <t>07.11.020</t>
  </si>
  <si>
    <t>Reaterro compactado mecanizado de vala ou cava com compactador</t>
  </si>
  <si>
    <t>08.05.180</t>
  </si>
  <si>
    <t>Manta geotêxtil com resistência à tração longitudinal de 10kN/m e transversal de 9kN/m</t>
  </si>
  <si>
    <t>Contenção</t>
  </si>
  <si>
    <t>09.01.020</t>
  </si>
  <si>
    <t>Forma em madeira comum para fundação</t>
  </si>
  <si>
    <t>10.01.040</t>
  </si>
  <si>
    <t>Armadura em barra de aço CA-50 (A ou B) fyk = 500 MPa</t>
  </si>
  <si>
    <t>11.01.160</t>
  </si>
  <si>
    <t>Concreto usinado, fck = 30 MPa</t>
  </si>
  <si>
    <t>11.16.040</t>
  </si>
  <si>
    <t>Lançamento e adensamento de concreto ou massa em fundação</t>
  </si>
  <si>
    <t>12.01.040</t>
  </si>
  <si>
    <t>Broca em concreto armado diâmetro de 25 cm - completa</t>
  </si>
  <si>
    <t>34.04.360</t>
  </si>
  <si>
    <t>Árvore ornamental tipo coqueiro Jerivá - h= 4,00 m</t>
  </si>
  <si>
    <t>34.05.050</t>
  </si>
  <si>
    <t>Cerca em tela de aço galvanizado de 2´, montantes em mourões de concreto com ponta inclinada e arame farpado</t>
  </si>
  <si>
    <t>34.13.051</t>
  </si>
  <si>
    <t>Corte, recorte e remoção de árvore inclusive as raízes - diâmetro (DAP)&gt;60cm&lt;100cm</t>
  </si>
  <si>
    <t>54.03.221</t>
  </si>
  <si>
    <t>Restauração de pavimento asfáltico com concreto betuminoso usinado quente - CBUQ</t>
  </si>
  <si>
    <t>54.06.100</t>
  </si>
  <si>
    <t>Base em concreto com fck de 20 MPa, para guias, sarjetas ou sarjetões</t>
  </si>
  <si>
    <t>54.06.160</t>
  </si>
  <si>
    <t>Sarjeta ou sarjetão moldado no local, tipo PMSP em concreto com fck 20 MPa</t>
  </si>
  <si>
    <t>54.20.100</t>
  </si>
  <si>
    <t>Reassentamento de guia pré-moldada reta e/ou curva</t>
  </si>
  <si>
    <t>55.01.020</t>
  </si>
  <si>
    <t>Limpeza final da obra</t>
  </si>
  <si>
    <t>55.01.030</t>
  </si>
  <si>
    <t>Limpeza complementar com hidrojateamento</t>
  </si>
  <si>
    <t>Local:</t>
  </si>
  <si>
    <t>ITEM</t>
  </si>
  <si>
    <t>DESCRIÇÃO DOS SERVIÇOS</t>
  </si>
  <si>
    <t>UNID</t>
  </si>
  <si>
    <t>QTDE</t>
  </si>
  <si>
    <t>Vlr. Unit.</t>
  </si>
  <si>
    <t>Vlr. Total</t>
  </si>
  <si>
    <t>1.0</t>
  </si>
  <si>
    <t>Serviço técnico especializado</t>
  </si>
  <si>
    <t>2.0</t>
  </si>
  <si>
    <t>Levantamento topográfico e estudo geotécnico</t>
  </si>
  <si>
    <t>1.1</t>
  </si>
  <si>
    <t>1.2</t>
  </si>
  <si>
    <t>2.1</t>
  </si>
  <si>
    <t>2.2</t>
  </si>
  <si>
    <t>2.3</t>
  </si>
  <si>
    <t>2.4</t>
  </si>
  <si>
    <t>2.5</t>
  </si>
  <si>
    <t>3.0</t>
  </si>
  <si>
    <t>Início, apoio e administração de obra</t>
  </si>
  <si>
    <t>3.1</t>
  </si>
  <si>
    <t>3.2</t>
  </si>
  <si>
    <t>3.3</t>
  </si>
  <si>
    <t>3.4</t>
  </si>
  <si>
    <t>3.5</t>
  </si>
  <si>
    <t>3.6</t>
  </si>
  <si>
    <t>3.7</t>
  </si>
  <si>
    <t>3.8</t>
  </si>
  <si>
    <t>4.0</t>
  </si>
  <si>
    <t>Demolição, transporte e Serviço em Solo</t>
  </si>
  <si>
    <t>4.1</t>
  </si>
  <si>
    <t>4.2</t>
  </si>
  <si>
    <t>4.3</t>
  </si>
  <si>
    <t>4.5</t>
  </si>
  <si>
    <t>4.7</t>
  </si>
  <si>
    <t>4.8</t>
  </si>
  <si>
    <t>4.9</t>
  </si>
  <si>
    <t>4.10</t>
  </si>
  <si>
    <t>5.0</t>
  </si>
  <si>
    <t>5.1</t>
  </si>
  <si>
    <t>5.2</t>
  </si>
  <si>
    <t>5.3</t>
  </si>
  <si>
    <t>5.4</t>
  </si>
  <si>
    <t>5.5</t>
  </si>
  <si>
    <t>6.0</t>
  </si>
  <si>
    <t>Corte e remoção de árvores</t>
  </si>
  <si>
    <t>6.1</t>
  </si>
  <si>
    <t>6.2</t>
  </si>
  <si>
    <t>6.3</t>
  </si>
  <si>
    <t>7.0</t>
  </si>
  <si>
    <t>Replantio de arvores</t>
  </si>
  <si>
    <t>7.1</t>
  </si>
  <si>
    <t>8.0</t>
  </si>
  <si>
    <t>Pavimentação e passeio</t>
  </si>
  <si>
    <t>8.1</t>
  </si>
  <si>
    <t>8.2</t>
  </si>
  <si>
    <t>8.3</t>
  </si>
  <si>
    <t>8.4</t>
  </si>
  <si>
    <t>8.5</t>
  </si>
  <si>
    <t>8.6</t>
  </si>
  <si>
    <t>Execução de passeio (calçada) ou piso de concreto não armado, moldado in loco, acabamento conforme padrão PMSP</t>
  </si>
  <si>
    <t>9.0</t>
  </si>
  <si>
    <t>Limpeza e arremate</t>
  </si>
  <si>
    <t xml:space="preserve">GEOGRELHA POLIETILENO RESIST. TRANSV. 50 KN/M - RESIST. LONGIT. 80 KN/M        </t>
  </si>
  <si>
    <t xml:space="preserve">GEOGRELHA POLIETILENO RESIST. TRANSV. 100 KN/M - RESIST. LONGIT. 100 KN/M      </t>
  </si>
  <si>
    <t>22.08.26.99</t>
  </si>
  <si>
    <t>22.08.30.99</t>
  </si>
  <si>
    <t>4.11</t>
  </si>
  <si>
    <t>4.12</t>
  </si>
  <si>
    <t>CÓDIGO</t>
  </si>
  <si>
    <t>DESCRIÇÃO</t>
  </si>
  <si>
    <t>UNIDADE</t>
  </si>
  <si>
    <t>CUSTO UNIT R$</t>
  </si>
  <si>
    <t>TOPOGRAFIA - EQUIPAMENTOS E SERVIÇOS</t>
  </si>
  <si>
    <t>LEVANTAMENTO PLANIMÉTRICO CADASTRAL</t>
  </si>
  <si>
    <t>M2</t>
  </si>
  <si>
    <t>LEVANTAMENTO PLANIALTIMÉTRICO CADASTRAL</t>
  </si>
  <si>
    <t>LOCAÇÃO DE EIXO DE REFERÊNCIA PARA PROJETO DE VIA PÚBLICA</t>
  </si>
  <si>
    <t>M</t>
  </si>
  <si>
    <t>NIVELAMENTO DE SEÇÕES TRANSVERSAIS</t>
  </si>
  <si>
    <t>M/SEC</t>
  </si>
  <si>
    <t>LEVANTAMENTO PLANIMÉTRICO DE VIA PÚBLICA E SEMI-CADASTRO DE IMÓVEIS</t>
  </si>
  <si>
    <t>NIVELAMENTO DO EIXO DE VIA PÚBLICA INCLUSIVE SOLEIRAS, GUIAS E TAMPÕES</t>
  </si>
  <si>
    <t>CADASTRO DE GALERIA EXISTENTE</t>
  </si>
  <si>
    <t>PV</t>
  </si>
  <si>
    <t>ELEMENTOS PARA LOCAÇÃO DE OBRA DE ARTE</t>
  </si>
  <si>
    <t>M/ EIXO</t>
  </si>
  <si>
    <t>TRANSPORTE DE COTA DE REFERÊNCIA DE NÍVEL</t>
  </si>
  <si>
    <t>NIVELAMENTO GEOMÉTRICO NO INTERIOR DA GALERIA</t>
  </si>
  <si>
    <t>CADASTRO ESPECIAL DE GALERIA MOLDADA (1:500)</t>
  </si>
  <si>
    <t>NIVELAMENTO GEOMÉTRICO DE FUNDO DO CANAL OU CÓRREGO</t>
  </si>
  <si>
    <t>RELATÓRIO TÉCNICO</t>
  </si>
  <si>
    <t>CADASTRO DE CANALIZAÇÕES CIRCULARES</t>
  </si>
  <si>
    <t>CADASTRO E AMARRAÇÃO DE CAIXA DE INSPEÇÃO, OU CAIXA DE CONCORDÂNCIA, OU CAIXA MORTA</t>
  </si>
  <si>
    <t>UN</t>
  </si>
  <si>
    <t>CADASTRO E AMARRAÇÂO DE BOCA DE LOBO OU LEÃO</t>
  </si>
  <si>
    <t>CADASTRO E AMARRAÇÃO DE PV</t>
  </si>
  <si>
    <t>CADASTRO E AMARRAÇÃO DE PV RECOBERTO</t>
  </si>
  <si>
    <t>TRANSPORTE DE COORDENADAS</t>
  </si>
  <si>
    <t>ESTAÇÃO TOTAL PRECISÃO 5", TIPO "LEICA" TC-705 OU SIMILAR, INCLUSIVE ACESSÓRIOS</t>
  </si>
  <si>
    <t>H</t>
  </si>
  <si>
    <t>ESTAÇÃO TOTAL PRECISÃO 3", TIPO "LEICA" TC-1103 OU SIMILAR, INCLUSIVE ACESSÓRIOS</t>
  </si>
  <si>
    <t>ESTAÇÃO TOTAL PRECISÃO 1,5", TIPO "LEICA" TC 1101 OU SIMILAR, INCLUSIVE ACESSÓRIOS</t>
  </si>
  <si>
    <t>TEODOLITO DE PRECISÃO 10", TIPO "LEICA" TC 110 OU SIMILAR, INCLUSIVE ACESSÓRIOS</t>
  </si>
  <si>
    <t>NÍVEL PRECISÃO 1,5 MM/KM, TIPO "LEICA" NA2 OU SIMILAR</t>
  </si>
  <si>
    <t>NÍVEL PRECISÃO 0,7 MM/KM, TIPO "LEICA" NA2 OU SIMILAR, INCLUSIVE ACESSÓRIOS</t>
  </si>
  <si>
    <t>NÍVEL PRECISÃO 0,3 MM/KM, TIPO "LEICA" NA2, ACOPLADO COM GPM3 OU SIMILAR, INCLUSIVE ACESSÓRIOS</t>
  </si>
  <si>
    <t>SONDAGENS E ENSAIOS</t>
  </si>
  <si>
    <t>SONDAGEM MANUAL</t>
  </si>
  <si>
    <t>.</t>
  </si>
  <si>
    <t>SONDAGEM A TRADO MANUAL</t>
  </si>
  <si>
    <t>SONDAGEM COM EXTRAÇÃO DE AMOSTRAS NAS CONDIÇÕES NATURAIS</t>
  </si>
  <si>
    <t>SONDAGEM A PERCUSSÃO</t>
  </si>
  <si>
    <t>MOBILIZAÇÃO E INSTALAÇÃO DE 1 EQUIPAMENTO</t>
  </si>
  <si>
    <t>DESLOCAMENTO DE EQUIPAMENTO ENTRE FUROS EM TERRENO PLANO, CONSIDERANDO A DISTÂNCIA ATÉ 100M</t>
  </si>
  <si>
    <t>DESLOCAMENTO DE EQUIPAMENTO ENTRE FUROS EM TERRENO PLANO, CONSIDERANDO A DISTÂNCIA DE 100 À 200M</t>
  </si>
  <si>
    <t>DESLOCAMENTO DE EQUIPAMENTO ENTRE FUROS EM TERRENO PLANO, CONSIDERANDO A DISTÂNCIA ACIMA DE 200M</t>
  </si>
  <si>
    <t>DESLOCAMENTO DE EQUIPAMENTO EM TERRENO ACIDENTADO, CONSIDERANDO A DISTÂNCIA ATÉ 50M</t>
  </si>
  <si>
    <t>DESLOCAMENTO DE EQUIPAMENTO EM TERRENO ACIDENTADO, CONSIDERANDO A DISTÂNCIA ACIMA DE 50M</t>
  </si>
  <si>
    <t>EXECUÇÃO DE PLATAFORMA EM TERRENO ALAGADIÇO OU ACIDENTADO</t>
  </si>
  <si>
    <t>PERFURAÇÃO E EXECUÇÃO  DE  ENSAIO PENETOMÉTRICO OU DE LAVAGEM POR TEMPO</t>
  </si>
  <si>
    <t>SONDAGEM ROTATIVA</t>
  </si>
  <si>
    <t>MOBILIZAÇÃO E INSTALAÇÃO DE 1 EQUIPAMENTO, CONSIDERANDO A DISTÂNCIA ATÉ 10KM</t>
  </si>
  <si>
    <t>MOBILIZAÇÃO E INSTALAÇÃO DE 1 EQUIPAMENTO, CONSIDERANDO A DISTÂNCIA DE 10 À 20KM</t>
  </si>
  <si>
    <t>MOBILIZAÇÃO E INSTALAÇÃO DE 1 EQUIPAMENTO, CONSIDERANDO A DISTÂNCIA ACIMA DE 20KM</t>
  </si>
  <si>
    <t>DESLOCAMENTO DE EQUIPAMENTO ENTRE FUROS EM TERRENO ACIDENTADO, CONSIDERANDO A DISTÂNCIA ATÉ 50M</t>
  </si>
  <si>
    <t>DESLOCAMENTO DE EQUIPAMENTO ENTRE FUROS EM TERRENO ACIDENTADO, CONSIDERANDO A DISTÂNCIA ACIMA DE 50M</t>
  </si>
  <si>
    <t>PERFURAÇÃO EM SOLOS OU ROCHAS DECOMPOSTAS HX</t>
  </si>
  <si>
    <t>PERFURAÇÃO EM SOLOS OU ROCHAS DECOMPOSTAS NX</t>
  </si>
  <si>
    <t>PERFURAÇÃO EM SOLOS OU ROCHAS DECOMPOSTAS BX</t>
  </si>
  <si>
    <t>PERFURAÇÃO EM SOLOS OU ROCHAS DECOMPOSTAS AX</t>
  </si>
  <si>
    <t>PERFURAÇÃO EM ROCHA MOLE (FILITOS, SILTITOS, ARENITOS, E ROCHAS AFINS), ACRÉSCIMO DE ... (EM RELAÇÃO AO PREÇO DA PERFURAÇÃO EM SOLOS E ROCHAS DECOMPOSTAS)</t>
  </si>
  <si>
    <t>%</t>
  </si>
  <si>
    <t>PERFURAÇÃO EM ROCHA DURA OU EXTRA-DURA (GRANITOS, GNAISSES, QUARTZITOS E ROCHAS AFINS), ACRÉSCIMO DE... (EM RELAÇÃO AO PREÇO DA PERFURAÇÃO EM SOLOS OU ROCHAS DECOMPOSTAS)</t>
  </si>
  <si>
    <t>POÇOS DE INSPEÇÃO</t>
  </si>
  <si>
    <t>EXECUÇÃO DE POÇO COM 1M2 DE ÁREA</t>
  </si>
  <si>
    <t>EXECUÇÃO E MATERIAL PARA ESCORAMENTO</t>
  </si>
  <si>
    <t>REATERRO DO POÇO</t>
  </si>
  <si>
    <t>ENSAIOS "IN SITU"</t>
  </si>
  <si>
    <t>INSTALAÇÃO DE MEDIDOR DE NÍVEL D'ÁGUA</t>
  </si>
  <si>
    <t>INSTALAÇÃO DE PIEZOMETRO</t>
  </si>
  <si>
    <t>ENSAIOS DE LABORATÓRIO</t>
  </si>
  <si>
    <t>ENSAIOS DE LABORATÓRIO - UMIDADE NATURAL</t>
  </si>
  <si>
    <t>ENS.</t>
  </si>
  <si>
    <t>ENSAIOS DE LABORATÓRIO - LIMITE DE LIQUIDEZ</t>
  </si>
  <si>
    <t>ENSAIOS DE LABORATÓRIO - PLASTICIDADE</t>
  </si>
  <si>
    <t>ENSAIOS DE LABORATÓRIO - COMPACTAÇÃO</t>
  </si>
  <si>
    <t>ENSAIOS DE LABORATÓRIO - GRANULOMETRIA</t>
  </si>
  <si>
    <t>ENSAIOS DE LABORATÓRIO - PROCTOR SIMPLES</t>
  </si>
  <si>
    <t>ENSAIOS DE LABORATÓRIO - CBR MOLDADO</t>
  </si>
  <si>
    <t>ENSAIOS DE LABORATÓRIO - ENSAIO DE CBR INDEFORMADO</t>
  </si>
  <si>
    <t>ENSAIOS DE LABORATÓRIO - CBR-5 PONTOS (MOLDADO)</t>
  </si>
  <si>
    <t>ENSAIOS DE LABORATÓRIO - CBR-5 PONTOS (INDEFORMADO)</t>
  </si>
  <si>
    <t>ENSAIOS DE LABORATÓRIO - LOS ANGELES</t>
  </si>
  <si>
    <t>ENSAIOS DE LABORATÓRIO - DURABILIDADE</t>
  </si>
  <si>
    <t>ENSAIOS DE LABORATÓRIO - ADESIVIDADE</t>
  </si>
  <si>
    <t>ENSAIOS DE LABORATÓRIO - VISCOSIDADE</t>
  </si>
  <si>
    <t>ENSAIOS DE LABORATÓRIO - PONTO DE FULGOR</t>
  </si>
  <si>
    <t>ENSAIOS DE LABORATÓRIO - PENETRAÇÃO</t>
  </si>
  <si>
    <t>ENSAIOS DE LABORATÓRIO - PONTO DE AMOLECIMENTO</t>
  </si>
  <si>
    <t>ENSAIOS DE LABORATÓRIO - DOSAGEM MARSHALL, GRANULOMETRIA, TEOR DE ASFALTO, ESTABILIDADE E FLUÊNCIA</t>
  </si>
  <si>
    <t>CONTROLE TECNOLÓGICO DE CONCRETO - ENSAIO DE ESCLEROMETRIA EM 10 PONTOS COM 16 TIROS POR PONTO</t>
  </si>
  <si>
    <t>PROJETOS, ESTUDOS E SERVIÇOS</t>
  </si>
  <si>
    <t>DIMENSIONAMENTO DE PAVIMENTO</t>
  </si>
  <si>
    <t>FURO</t>
  </si>
  <si>
    <t>PROJETO EM PLANTA PARA PAVIMENTAÇÃO DE VIA PÚBLICA COM UMA PISTA</t>
  </si>
  <si>
    <t>PROJETO EM PERFIL DE PAVIMENTAÇÃO DE VIA PÚBLICA COM UMA PISTA</t>
  </si>
  <si>
    <t>PROJETO HIDRÁULICO DE GALERIA PLUVIAL EM TUBOS</t>
  </si>
  <si>
    <t>PROJETO HIDRÁULICO DE GALERIA PLUVIAL MOLDADA EXCLUINDO O PROJETO ESTRUTURAL</t>
  </si>
  <si>
    <t>PROJETO HIDRÁULICO DE REFORÇO DE GALERIA EXISTENTE, EM TUBOS</t>
  </si>
  <si>
    <t>ESTUDO HIDROLÓGICO DE VIA PÚBLICA INTEGRANTE DE PROGRAMA DE PAVIMENTAÇÃO, QUE VIER A DISPENSAR GALERIA OU EXIGÍ-LA MOLDADA</t>
  </si>
  <si>
    <t>ESTUDO HIDROLÓGICO DE VIA PÚBLICA INTEGRANTE DE PROGRAMA DE PAVIMENTAÇÃO E PROJETO HIDRÁULICO, SE NECESSÁRIA GALERIA EM TUBOS</t>
  </si>
  <si>
    <t>ESTUDO HIDROLÓGICO DE ÁREA ARRUADA</t>
  </si>
  <si>
    <t>KM2</t>
  </si>
  <si>
    <t>ESTUDO HIDROLÓGICO DE ÁREA NÃO ARRUADA</t>
  </si>
  <si>
    <t>ESTUDO HIDRÁULICO DE VIA SITUADA EM ÁREA, OBJETO DE ESTUDO HIDROLÓGICO</t>
  </si>
  <si>
    <t>ESTUDO HIDROLÓGICO E VERIFICAÇÃO DA SUFICIÊNCIA DE GALERIA EXISTENTE, EM TUBOS</t>
  </si>
  <si>
    <t>VERIFICAÇÃO NO PROJETO DE SISTEMA DE DRENAGEM, DE VIAS QUE DISPENSAM GALERIA DE ÁGUAS PLUVIAIS</t>
  </si>
  <si>
    <t>TRANSCRIÇÃO E ADAPTAÇÃO DE SISTEMAS DE DRENAGEM PROJETADOS EM VIAS PÚBLICAS</t>
  </si>
  <si>
    <t>CÁLCULO ESTRUTURAL DE CONCRETO ARMADO PARA PONTES, VIADUTOS, MUROS DE ARRIMO E OBRAS CONGÊNERES - PERCENTAGEM A SER APLICADA AO ORÇAMENTO DA PARTE ESTRUTURAL DA OBRA, USANDO OS PREÇOS UNITÁRIOS DA TABELA DE SIURB</t>
  </si>
  <si>
    <t>CÁLCULO ESTRUTURAL DE CONCRETO ARMADO PARA PONTES, VIADUTOS, MUROS DE ARRIMO E OBRAS CONGÊNERES - PERCENTAGEM A SER APLICADA AO ORÇAMENTO DA PARTE ESTRUTURAL DA OBRA, USANDO OS PREÇOS UNITÁRIOS DA TABELA DE SMSO - ATÉ  50M3</t>
  </si>
  <si>
    <t>CÁLCULO ESTRUTURAL DE CONCRETO ARMADO PARA PONTES, VIADUTOS, MUROS DE ARRIMO E OBRAS CONGÊNERES - PERCENTAGEM A SER APLICADA AO ORÇAMENTO DA PARTE ESTRUTURAL DA OBRA, USANDO OS PREÇOS UNITÁRIOS DA TABELA DE SMSO - ATÉ 100M3</t>
  </si>
  <si>
    <t>CÁLCULO ESTRUTURAL DE CONCRETO ARMADO PARA PONTES, VIADUTOS, MUROS DE ARRIMO E OBRAS CONGÊNERES - PERCENTAGEM A SER APLICADA AO ORÇAMENTO DA PARTE ESTRUTURAL DA OBRA, USANDO OS PREÇOS UNITÁRIOS DA TABELA DE SMSO - ATÉ 200M3</t>
  </si>
  <si>
    <t>CÁLCULO ESTRUTURAL DE CONCRETO ARMADO PARA PONTES, VIADUTOS, MUROS DE ARRIMO E OBRAS CONGÊNERES - PERCENTAGEM A SER APLICADA AO ORÇAMENTO DA PARTE ESTRUTURAL DA OBRA, USANDO OS PREÇOS UNITÁRIOS DA TABELA DE SMSO - ATÉ 500M3</t>
  </si>
  <si>
    <t>CÁLCULO ESTRUTURAL DE CONCRETO ARMADO PARA PONTES, VIADUTOS, MUROS DE ARRIMO E OBRAS CONGÊNERES - PERCENTAGEM A SER APLICADA AO ORÇAMENTO DA PARTE ESTRUTURAL DA OBRA, USANDO OS PREÇOS UNITÁRIOS DA TABELA DE SMSO - ATÉ 1.000M3</t>
  </si>
  <si>
    <t>CÁLCULO ESTRUTURAL DE CONCRETO ARMADO PARA PONTES, VIADUTOS, MUROS DE ARRIMO E OBRAS CONGÊNERES - PERCENTAGEM A SER APLICADA AO ORÇAMENTO DA PARTE ESTRUTURAL DA OBRA, USANDO OS PREÇOS UNITÁRIOS DA TABELA DE SMSO - ATÉ 2.000M3</t>
  </si>
  <si>
    <t>CÁLCULO ESTRUTURAL DE CONCRETO ARMADO PARA PONTES, VIADUTOS, MUROS DE ARRIMO E OBRAS CONGÊNERES - PERCENTAGEM A SER APLICADA AO ORÇAMENTO DA PARTE ESTRUTURAL DA OBRA, USANDO OS PREÇOS UNITÁRIOS DA TABELA DE SMSO - ATÉ 5.000M3</t>
  </si>
  <si>
    <t>CÁLCULO ESTRUTURAL DE CONCRETO ARMADO PARA PONTES, VIADUTOS, MUROS DE ARRIMO E OBRAS CONGÊNERES - PERCENTAGEM A SER APLICADA AO ORÇAMENTO DA PARTE ESTRUTURAL DA OBRA, USANDO OS PREÇOS UNITÁRIOS DA TABELA DE SMSO - ATÉ 10.000M3</t>
  </si>
  <si>
    <t>CÁLCULO ESTRUTURAL DE CONCRETO ARMADO PARA PONTES, VIADUTOS, MUROS DE ARRIMO E OBRAS CONGÊNERES - PERCENTAGEM A SER APLICADA AO ORÇAMENTO DA PARTE ESTRUTURAL DA OBRA, USANDO OS PREÇOS UNITÁRIOS DA TABELA DE SMSO - ACIMA DE 10.000M3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</si>
  <si>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ADOTA-SE: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</si>
  <si>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 1  A 5 REPETIÇÕES</t>
  </si>
  <si>
    <t>25N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</si>
  <si>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 6  A 10 REPETIÇÕES</t>
  </si>
  <si>
    <t>25+20N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</si>
  <si>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11  A 20 REPETIÇÕES</t>
  </si>
  <si>
    <t>75+15N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</si>
  <si>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21  A 40 REPETIÇÕES</t>
  </si>
  <si>
    <t>175+10N</t>
  </si>
  <si>
    <t>PROJETO ESTRUTURAL DE CONCRETO ARMADO PARA GALERIA MOLDADA, EM MÓDULOS DE 10M DE EXTENSÃO, PODENDO AS FUNDAÇÕES SEREM DIRETAS, SOBRE ESTACAS OU AMBAS AS SOLUÇÕES, APLICA-SE OS PERCENTUAIS DO ITEM 3.15 PARA MÓDULO; PARA REPETIÇÃO DE MÓDULOS ADOTA-SE 41 EM DIANTE</t>
  </si>
  <si>
    <t>375+5N</t>
  </si>
  <si>
    <t>VISTORIA TÉCNICA DE VIAS DE PROGRAMA DE PAVIMENTAÇÃO</t>
  </si>
  <si>
    <t>M/VIA</t>
  </si>
  <si>
    <t>PLANILHA DE QUANTIDADE DE SERVIÇOS DE VIAS DO PROGRAMA DE PAVIMENTAÇÃO</t>
  </si>
  <si>
    <t>CÓPIA XEROX EM TAMANHO OFÍCIO, UMA FACE, PRETO E BRANCO</t>
  </si>
  <si>
    <t>CÓPIA XEROX TAMANHO OFÍCIO UMA FACE COLORIDA</t>
  </si>
  <si>
    <t>CÓPIA XEROX TAMANHO A3 UMA FACE-PRETO E BRANCO</t>
  </si>
  <si>
    <t>CÓPIA XEROX TAMANHO A3 UMA FACE COLORIDA</t>
  </si>
  <si>
    <t>CÓPIA XEROX PRETO E BRANCO</t>
  </si>
  <si>
    <t>LOCAÇÃO DE VEÍCULO DE PASSAGEIRO TIPO VW GOL OU SIMILAR, COM MOTORISTA, INCLUINDO MANUTENÇÃO E COMBUSTÍVEL (MÍNIMO 200 H/MÊS)</t>
  </si>
  <si>
    <t>FOTO COLORIDA 10 X 15CM ( REVELAÇÃO)</t>
  </si>
  <si>
    <t>CONSULTOR</t>
  </si>
  <si>
    <t>COORDENADOR GERAL</t>
  </si>
  <si>
    <t>COORDENADOR SETORIAL</t>
  </si>
  <si>
    <t>ENGENHEIRO/ ARQUITETO SÊNIOR</t>
  </si>
  <si>
    <t>ENGENHEIRO/ ARQUITETO  PLENO</t>
  </si>
  <si>
    <t>ENGENHEIRO/ ARQUITETO JUNIOR</t>
  </si>
  <si>
    <t>AUXILIAR DE LABORATÓRIO</t>
  </si>
  <si>
    <t>AUXILIAR DE TOPOGRAFIA</t>
  </si>
  <si>
    <t>TECNÓLOGO - 5 À 10 ANOS DE EXPERIÊNCIA COM FORMAÇÃO EM EDIFICAÇÕES</t>
  </si>
  <si>
    <t>DESENHISTA - CADISTA</t>
  </si>
  <si>
    <t>DESENHISTA PROJETISTA</t>
  </si>
  <si>
    <t>LABORATORISTA DE SOLO/PAVIMENTAÇÃO</t>
  </si>
  <si>
    <t>PROJETISTA</t>
  </si>
  <si>
    <t>TOPÓGRAFO</t>
  </si>
  <si>
    <t>AJUDANTE GERAL</t>
  </si>
  <si>
    <t>DIGITADOR</t>
  </si>
  <si>
    <t>MENSAGEIRO</t>
  </si>
  <si>
    <t>SECRETÁRIA</t>
  </si>
  <si>
    <t>SECRETÁRIA EXECUTIVA</t>
  </si>
  <si>
    <t>DESENHISTA DE TOPOGRAFIA</t>
  </si>
  <si>
    <t>TÉCNICO - NÍVEL MÉDIO</t>
  </si>
  <si>
    <t>SERVIÇO DE PLOTAGEM EM PAPEL SULFITE, TAMANHO A1, PRETO E BRANCO</t>
  </si>
  <si>
    <t>PLOTAGEM EM PAPEL SULFITE, TAMANHO A1, COLORIDA (ARQUIVO ORIGINAL COM EXTENSÃO "PLT")</t>
  </si>
  <si>
    <t>PLOTAGEM EM PAPEL SULFITE, TAMANHO A0, PRETO E BRANCO (ARQUIVO ORIGINAL COM EXTENSÃO "PLT")</t>
  </si>
  <si>
    <t>PLOTAGEM EM PAPEL SULFITE,TAMANHO A0, COLORIDA (ARQUIVO ORIGINAL COM EXTENSÃO "PLT")</t>
  </si>
  <si>
    <t>ADVOGADO JÚNIOR</t>
  </si>
  <si>
    <t>ADVOGADO PLENO</t>
  </si>
  <si>
    <t>ADVOGADO SÊNIOR</t>
  </si>
  <si>
    <t>GEÓLOGO JÚNIOR</t>
  </si>
  <si>
    <t>GEÓLOGO PLENO</t>
  </si>
  <si>
    <t>GEÓLOGO SÊNIOR</t>
  </si>
  <si>
    <t>GEÓGRAFO JÚNIOR</t>
  </si>
  <si>
    <t>GEÓGRAFO PLENO</t>
  </si>
  <si>
    <t>GEÓGRAFO SÊNIOR</t>
  </si>
  <si>
    <t>ASSISTENTE SOCIAL JÚNIOR</t>
  </si>
  <si>
    <t>ASSISTENTE SOCIAL PLENO</t>
  </si>
  <si>
    <t>ASSISTENTE SOCIAL SÊNIOR</t>
  </si>
  <si>
    <t>MOVIMENTO DE TERRA</t>
  </si>
  <si>
    <t>ESCAVAÇÃO MANUAL PARA FUNDAÇÕES E VALAS COM PROFUNDIDADE MÉDIA MENOR OU IGUAL À 1,50M</t>
  </si>
  <si>
    <t>M3</t>
  </si>
  <si>
    <t>ESCAVAÇÃO MANUAL PARA FUNDAÇÕES E VALAS COM PROFUNDIDADE MÉDIA MAIOR QUE 1,5M E MENOR OU IGUAL À 3,0M</t>
  </si>
  <si>
    <t>ESCAVAÇÃO MANUAL PARA FUNDAÇÕES E VALAS COM PROFUNDIDADE MÉDIA MAIOR QUE 3,00M</t>
  </si>
  <si>
    <t>ESCAVAÇÃO MECÂNICA PARA FUNDAÇÕES E VALAS COM PROFUNDIDADE MENOR OU IGUAL À 4,0M</t>
  </si>
  <si>
    <t>ESCAVAÇÃO MECÂNICA PARA FUNDAÇÕES E VALAS COM PROFUNDIDADE MAIOR QUE 4,0M</t>
  </si>
  <si>
    <t>ESCAVAÇÃO MANUAL DE CÓRREGO</t>
  </si>
  <si>
    <t>ESCAVAÇÃO MECÂNICA DE CÓRREGO</t>
  </si>
  <si>
    <t>REATERRO COMPACTADO DE FUNDAÇÃO</t>
  </si>
  <si>
    <t>REENCHIMENTO DE VALA COM COMPACTAÇÃO, SEM FORNECIMENTO DE TERRA</t>
  </si>
  <si>
    <t>ESCAVAÇÃO MECÂNICA, CARGA E REMOÇÃO DE TERRA ATÉ A DISTÂNCIA MÉDIA DE 1,0KM</t>
  </si>
  <si>
    <t>CARGA E REMOÇÃO DE TERRA ATÉ A DISTÂNCIA MÉDIA DE 1,0KM</t>
  </si>
  <si>
    <t>FORNECIMENTO DE TERRA, INCLUINDO ESCAVAÇÃO, CARGA E TRANSPORTE ATÉ A DISTÂNCIA MÉDIA DE 1,0KM, MEDIDO NO ATERRO COMPACTADO</t>
  </si>
  <si>
    <t>COMPACTAÇÃO DE TERRA, MEDIDA NO ATERRO</t>
  </si>
  <si>
    <t>LIMPEZA MECANIZADA DE TERRENO, INCLUSIVE DE CAMADA VEGETAL ATÉ 30CM DE PROFUNDIDADE, SEM TRANSPORTE</t>
  </si>
  <si>
    <t>CORTE, RECORTE E REMOÇÃO DE ÁRVORES INCLUSIVE RAIZES DIÂM. &gt; 5 E &lt; 15CM</t>
  </si>
  <si>
    <t>CORTE, RECORTE E REMOÇÃO DE ÁRVORES INCLUSIVE RAIZES DIÂM. &gt; 15 E &lt; 30CM</t>
  </si>
  <si>
    <t>CORTE, RECORTE E REMOÇÃO DE ÁRVORES INCLUSIVE RAIZES DIÂM. &gt; 30 E &lt; 60CM</t>
  </si>
  <si>
    <t>CORTE, RECORTE E REMOÇÃO DE ÁRVORES INCLUSIVE RAIZES DIÂM. &gt; 60 E &lt; 90 CM</t>
  </si>
  <si>
    <t>CORTE, RECORTE E REMOÇÃO DE ÁRVORES INCLUSIVE RAIZES DIÂM. &gt; 90CM</t>
  </si>
  <si>
    <t>APILOAMENTO MANUAL DE CAVA DE FUNDAÇÃO</t>
  </si>
  <si>
    <t>REMOÇÃO DE TERRA ALÉM DO PRIMEIRO KM</t>
  </si>
  <si>
    <t>M3XKM</t>
  </si>
  <si>
    <t>PAVIMENTAÇÃO</t>
  </si>
  <si>
    <t>ARRANCAMENTO DE GUIAS, INCLUI CARGA EM CAMINHÃO</t>
  </si>
  <si>
    <t>ARRANCAMENTO DE PARALELEPÍPEDOS, INCLUI CARGA EM CAMINHÃO</t>
  </si>
  <si>
    <t>DEMOLIÇÃO DE PAVIMENTO DE CONCRETO, SARJETA OU SARJETÃO, INCLUI CARGA EM CAMINHÃO</t>
  </si>
  <si>
    <t>DEMOLIÇÃO DE PAVIMENTO ASFÁLTICO, INCLUSIVE CAPA, INCLUI CARGA NO CAMINHÃO</t>
  </si>
  <si>
    <t>DEMOLIÇÃO DE CAPA ASFÁLTICA, INCLUI CARGA NO CAMINHÃO</t>
  </si>
  <si>
    <t>DEMOLIÇÃO DE ROCHA E CARGA NO CAMINHÃO (COM EMPREGO DE EXPLOSIVO)</t>
  </si>
  <si>
    <t>REGULARIZAÇÃO E COMPACTAÇÃO DE RUAS DE TERRA (IE-5)</t>
  </si>
  <si>
    <t>REMANEJAMENTO DE RAMAL DOMICILIAR DE ÁGUA, INCLUSIVE ABERTURA E FECHAMENTO DE VALA</t>
  </si>
  <si>
    <t>REMANEJAMENTO GERAL DE ÁGUA ATÉ 4", INCLUSIVE ABERTURA E FECHAMENTO DE VALA</t>
  </si>
  <si>
    <t>ABERTURA DE CAIXA ATÉ 40CM, INCLUI ESCAVAÇÃO, COMPACTAÇÃO, TRANSPORTE E PREPARO DO SUB-LEITO</t>
  </si>
  <si>
    <t>ABERTURA DE CAIXA ATÉ 25CM, INCLUI ESCAVAÇÃO, COMPACTAÇÃO, TRANSPORTE E PREPARO DO SUB-LEITO</t>
  </si>
  <si>
    <t>BASE DE CONCRETO FCK=15,00MPA PARA GUIAS, SARJETAS OU SARJETÕES</t>
  </si>
  <si>
    <t>FORNECIMENTO E ASSENTAMENTO DE GUIAS TIPO PMSP 100, INCLUSIVE ENCOSTAMENTO DE TERRA</t>
  </si>
  <si>
    <t>FORNECIMENTO E ASSENTAMENTO DE GUIAS TIPO PMSP 100, INCLUSIVE ENCOSTAMENTO DE TERRA - FCK=20,0MPA</t>
  </si>
  <si>
    <t>FORNECIMENTO E ASSENTAMENTO DE GUIAS TIPO PMSP 100, INCLUSIVE ENCOSTAMENTO DE TERRA - FCK=25,0MPA</t>
  </si>
  <si>
    <t>FORNECIMENTO E ASSENTAMENTO DE GUIAS TIPO PMSP 100, INCLUSIVE ENCOSTAMENTO DE TERRA - FCK=30,0MPA</t>
  </si>
  <si>
    <t>FORNECIMENTO E ASSENTAMENTO DE BLOCOS DE CONCRETO SOBRE AREIA, PARA REVITALIZAÇÃO DE CALÇADÕES, DIMENSÃO 200 X 400 X 160MM (COR NATURAL)</t>
  </si>
  <si>
    <t>FORNECIMENTO E ASSENTAMENTO DE BLOCOS DE CONCRETO SOBRE AREIA, PARA REVITALIZAÇÃO DE CALÇADÕES, DIMENSÃO 200 X 400 X 160MM (COR GRAFITE)</t>
  </si>
  <si>
    <t>FORNECIMENTO E ASSENTAMENTO DE BLOCOS DE CONCRETO SOBRE AREIA, PARA REVITALIZAÇÃO DE CALÇADÕES, DIMENSÃO 200 X 400 X 160MM (COR CINZA)</t>
  </si>
  <si>
    <t>FORNECIMENTO E ASSENTAMENTO DE GUIAS PARA JARDIM 7 X 11 X 100CM (IE-3)</t>
  </si>
  <si>
    <t>ARRANCAMENTO E REASSENTAMENTO DE GUIAS SOBRE CONCRETO</t>
  </si>
  <si>
    <t>ABERTURA DE GARGULA COM RECONSTRUÇÃO DE TRECHO DA CANALIZAÇÃO</t>
  </si>
  <si>
    <t>CONSTRUÇÃO DE SARJETA OU SARJETÃO DE CONCRETO</t>
  </si>
  <si>
    <t>CONSTRUÇÃO DE SARJETA OU SARJETÃO DE CONCRETO - FCK=25,0MPA</t>
  </si>
  <si>
    <t>CONSTRUÇÃO DE SARJETA OU SARJETÃO DE CONCRETO - FCK= 20,0MPA</t>
  </si>
  <si>
    <t>FUNDAÇÃO DE RACHÃO</t>
  </si>
  <si>
    <t>BASE DE MACADAME HIDRÁULICO</t>
  </si>
  <si>
    <t>CAMADA DE ISOLAMENTO SOB O MACADAME HIDRÁULICO CONFORME IE-8</t>
  </si>
  <si>
    <t>BASE DE COXIM DE AREIA</t>
  </si>
  <si>
    <t>BASE DE CONCRETO FCK=15,0MPA, PARA PAVIMENTO</t>
  </si>
  <si>
    <t>BASE DE MACADAME BETUMINOSO</t>
  </si>
  <si>
    <t>BASE DE MACADAME BETUMINOSO COM EMULSÃO ASFÁLTICA CATIÔNICA</t>
  </si>
  <si>
    <t>BASE DE BINDER</t>
  </si>
  <si>
    <t>BASE DE BINDER ABERTO (SEM TRANSPORTE)</t>
  </si>
  <si>
    <t>BASE DE BINDER DENSO (SEM TRANSPORTE)</t>
  </si>
  <si>
    <t>IMPRIMAÇÃO BETUMINOSA LIGANTE</t>
  </si>
  <si>
    <t>IMPRIMAÇÃO BETUMINOSA IMPERMEABILIZANTE</t>
  </si>
  <si>
    <t>REVESTIMENTO DE CONCRETO ASFÁLTICO (SEM TRANSPORTE)</t>
  </si>
  <si>
    <t>REVESTIMENTO DE CONCRETO ASFÁLTICO, SEM O FORNECIMENTO DOS MATERIAIS</t>
  </si>
  <si>
    <t>REVESTIMENTO DE PRÉ-MISTURADO À QUENTE (SEM TRANSPORTE)</t>
  </si>
  <si>
    <t>REVESTIMENTO DE PRÉ-MISTURADO À FRIO (SEM TRANSPORTE)</t>
  </si>
  <si>
    <t>REVESTIMENTO DE MASTIQUE ASFÁLTICO, COM ESPESSURA DE 3,0CM</t>
  </si>
  <si>
    <t>FORNECIMENTO E ASSENTAMENTO DE PARALELEPÍPEDOS SOBRE AREIA (IE-23)</t>
  </si>
  <si>
    <t>FORNECIMENTO E ASSENTAMENTO DE PARALELEPÍPEDOS SOBRE BASE DE CONCRETO, FCK=15,0MPA (IE-23)</t>
  </si>
  <si>
    <t>ARRANCAMENTO E REASSENTAMENTO DE PARALELEPÍPEDOS SOBRE CONCRETO FCK=15,0MPA (IE-23)</t>
  </si>
  <si>
    <t>ARRANCAMENTO E REASSENTAMENTO DE PARALELEPÍPEDOS SOBRE AREIA (IE-23)</t>
  </si>
  <si>
    <t>ARRANCAMENTO, LIMPEZA E EMPILHAMENTO DE PARALELEPÍPEDOS</t>
  </si>
  <si>
    <t>REJUNTAMENTO DE PARALELEPÍPEDOS COM AREIA (IE-23)</t>
  </si>
  <si>
    <t>REJUNTAMENTO DE PARALELEPÍPEDOS COM ARGAMASSA DE CIMENTO E AREIA 1:3 (IE-23)</t>
  </si>
  <si>
    <t>REJUNTAMENTO DE PARALELEPÍPEDOS COM ASFALTO E PEDRISCO (IE-23)</t>
  </si>
  <si>
    <t>TRANSPORTE DE PARALELEPÍPEDOS</t>
  </si>
  <si>
    <t>M2XKM</t>
  </si>
  <si>
    <t>PASSEIO DE CONCRETO FCK=15,0MPA, INCLUSIVE PREPARO DE CAIXA E LASTRO DE BRITA</t>
  </si>
  <si>
    <t>PASSEIO DE MOSAICO, INCLUSIVE PREPARO DE CAIXA E BASE CONCRETO COM 7CM DE ESPESSURA</t>
  </si>
  <si>
    <t>PASSEIO DE LADRILHO HIDRÁULICO, INCLUSIVE PREPARO DE CAIXA E BASE DE CONCRETO COM 5CM DE ESPESSURA</t>
  </si>
  <si>
    <t>PLANTIO DE GRAMA EM PLACAS</t>
  </si>
  <si>
    <t>REVESTIMENTO PRIMÁRIO COM PEDRA BRITADA N.2 MISTURADA AO SOLO LOCAL, INCLUSIVE ESCARIFICAÇÃO, VERIFICAÇÃO, UMEDECIMENTO, COMPACTAÇÃO E ENSAIOS, CAMADA ACABADA (IE-7)</t>
  </si>
  <si>
    <t>BASE DE BICA CORRIDA</t>
  </si>
  <si>
    <t>BASE DE BRITA GRADUADA</t>
  </si>
  <si>
    <t>REFORÇO DE SUB-LEITO/SUB-BASE DE SOLO MELHORADO COM ADITIVO QUÍMICO - 2,0%</t>
  </si>
  <si>
    <t>REFORÇO DE SUB-LEITO/SUB-BASE DE SOLO MELHORADO COM ADITIVO QUÍMICO - 2,5%</t>
  </si>
  <si>
    <t>REFORÇO DE SUB-LEITO/SUB-BASE DE SOLO MELHORADO COM ADITIVO QUÍMICO - 3,0%</t>
  </si>
  <si>
    <t>REFORÇO DE SUB-LEITO/SUB-BASE DE SOLO MELHORADO COM CIMENTO 3,0% EM PESO</t>
  </si>
  <si>
    <t>REFORÇO DE SUB-LEITO/SUB-BASE DE SOLO MELHORADO COM CIMENTO 4,0% EM PESO</t>
  </si>
  <si>
    <t>REFORÇO DE SUB-LEITO/SUB-BASE DE SOLO MELHORADO COM CIMENTO 5,0% EM PESO</t>
  </si>
  <si>
    <t>REFORÇO DE SUB-LEITO/SUB-BASE DE SOLO  MELHORADO COM CIMENTO 6,0% EM PESO</t>
  </si>
  <si>
    <t>REFORÇO DE SUB-LEITO/SUB-BASE DE SOLO MELHORADO COM CAL 3,0% EM PESO</t>
  </si>
  <si>
    <t>REFORÇO DE SUB-LEITO/SUB-BASE DE SOLO MELHORADO COM CAL 4,0% EM PESO</t>
  </si>
  <si>
    <t>REFORÇO DE SUB-LEITO/SUB-BASE DE SOLO MELHORADO COM CAL 5,0% EM PESO</t>
  </si>
  <si>
    <t>REFORÇO DE SUB-LEITO/SUB-BASE DE SOLO MELHORADO COM CAL 6,0% EM PESO</t>
  </si>
  <si>
    <t>REFORÇO DE SUB-LEITO/SUB-BASE DE SOLO MELHORADO COM BRITA 30% EM VOLUME</t>
  </si>
  <si>
    <t>REFORÇO DE SUB-LEITO/SUB-BASE DE SOLO MELHORADO COM BRITA 40% EM VOLUME</t>
  </si>
  <si>
    <t>REFORÇO DE SUB-LEITO/SUB-BASE DE SOLO MELHORADO COM BRITA 50,0% EM VOLUME</t>
  </si>
  <si>
    <t>REFORÇO DE SUB-LEITO/SUB-BASE DE SOLO MELHORADO COM BRITA 60% EM VOLUME</t>
  </si>
  <si>
    <t>TRANSPORTE DE PAVIMENTO ASFÁLTICO</t>
  </si>
  <si>
    <t>TRANSPORTE DE CAPA ASFÁLTICA</t>
  </si>
  <si>
    <t>IRRIGAÇÃO DE RUAS</t>
  </si>
  <si>
    <t>ASSENTAMENTO DE PARALELEPÍPEDOS SOBRE BASE DE CONCRETO FCK=15,0MPA (IE-23)</t>
  </si>
  <si>
    <t>ASSENTAMENTO DE PARALELEPÍPEDOS SOBRE AREIA (IE-23)</t>
  </si>
  <si>
    <t>PASSEIOS DE LADRILHO HIDRÁULICO FORNECIDO PELA PREFEITURA</t>
  </si>
  <si>
    <t>ASSENTAMENTO DE GUIAS TIPO PMSP 100, INCLUSIVE ENCOSTAMENTO DE TERRA</t>
  </si>
  <si>
    <t>ASSENTAMENTO DE GUIAS PARA JARDIM 7 X 11 X 100CM (IE-3)</t>
  </si>
  <si>
    <t>REBAIXAMENTO DE GUIAS</t>
  </si>
  <si>
    <t>TRANSPORTE DE ROCHA</t>
  </si>
  <si>
    <t>TRANSPORTE DE PRÉ-MISTURADO À QUENTE</t>
  </si>
  <si>
    <t>CARGA, DESCARGA E TRANSPORTE DE PMQ ATÉ A DISTÂNCIA MÉDIA DE IDA E VOLTA DE 1KM</t>
  </si>
  <si>
    <t>TRANSPORTE DE PMQ ALÉM DO PRIMEIRO KM</t>
  </si>
  <si>
    <t>TRANSPORTE DE CONCRETO ASFÁLTICO</t>
  </si>
  <si>
    <t>CARGA, DESCARGA E TRANSPORTE DE CONCRETO ASFÁLTICO ATÉ A DISTÂNCIA MÉDIA DE IDA E VOLTA DE 1KM</t>
  </si>
  <si>
    <t>TRANSPORTE DE CONCRETO ASFÁLTICO ALÉM DO PRIMEIRO KM</t>
  </si>
  <si>
    <t>TRANSPORTE DE BINDER</t>
  </si>
  <si>
    <t>CARGA, DESCARGA E TRANSPORTE DE BINDER ATÉ A DISTÂNCIA MÉDIA DE IDA E VOLTA DE 1KM</t>
  </si>
  <si>
    <t>TRANSPORTE DE BINDER ALÉM DO PRIMEIRO KM</t>
  </si>
  <si>
    <t>TRANSPORTE DE PRÉ-MISTURADO À FRIO</t>
  </si>
  <si>
    <t>CARGA, DESCARGA E TRANSPORTE DE PMF ATÉ A DISTÂNCIA MÉDIA DE IDA E VOLTA DE 1KM</t>
  </si>
  <si>
    <t>TRANSPORTE DE PMF ALÉM DO PRIMEIRO KM</t>
  </si>
  <si>
    <t>TRANSPORTE DE PAVIMENTO DE CONCRETO, SARJETA E SARJETÃO</t>
  </si>
  <si>
    <t>TRANSPORTE DE GUIAS</t>
  </si>
  <si>
    <t>MXKM</t>
  </si>
  <si>
    <t>REFORÇO DE SUB-LEITO/SUB-BASE DE SOLO MELHORADO COM BRITA 10% EM VOLUME</t>
  </si>
  <si>
    <t>REFORÇO DE SUB-LEITO/SUB-BASE DE SOLO MELHORADO COM BRITA 20% EM VOLUME</t>
  </si>
  <si>
    <t>FORNECIMENTO E ASSENTAMENTO DE BLOCOS DE CONCRETO SOBRE AREIA</t>
  </si>
  <si>
    <t>FORNECIMENTO E ASSENTAMENTO DE BLOCOS DE CONCRETO SOBRE AREIA - VIAS TRÁFEGO LEVE</t>
  </si>
  <si>
    <t>FORNECIMENTO E ASSENTAMENTO DE BLOCOS DE CONCRETO SOBRE AREIA - VIAS TRÁFEGO MÉDIO</t>
  </si>
  <si>
    <t>FORNECIMENTO E ASSENTAMENTO DE BLOCOS DE CONCRETO SOBRE AREIA - VIAS ARTERIAIS</t>
  </si>
  <si>
    <t>FORNECIMENTO E INSTALAÇÃO DE DEFENSA METÁLICA GALVANIZADA, TIPO SEMI-MALEÁVEL SIMPLES</t>
  </si>
  <si>
    <t>RETIRADA DE DEFENSA METÁLICA TIPO SEMI-MALEÁVEL SIMPLES</t>
  </si>
  <si>
    <t>REMANEJAMENTO DE DEFENSA METÁLICA TIPO SEMI-MALEÁVEL SIMPLES</t>
  </si>
  <si>
    <t>BASE DE BRITA GRADUADA TRATADA COM CIMENTO - BGTC</t>
  </si>
  <si>
    <t>PAVIMENTOS PERMEÁVEIS - PERFIL PARA CALÇADAS E PASSEIOS COM PISO DE CONCRETO PRÉ-MOLDADO INTERTRAVADO DRENANTE COM INFILTRAÇÃO TOTAL</t>
  </si>
  <si>
    <t>PAVIMENTOS PERMEÁVEIS - PERFIL PARA ESTACIONAMENTO DE VEÍCULOS LEVES COM PISOS DE CONCRETO PRÉ-MOLDADO INTERTRAVADO DRENANTE COM INFILTRAÇÃO TOTAL</t>
  </si>
  <si>
    <t>PISO/ PASSEIO DE CONCRETO, INCLUINDO O PREPARO DA CAIXA, LASTRO DE BRITA E A MÃO DE OBRA REFERENTE AOS SERVIÇOS NO CONCRETO: LANÇAMENTO E ACABAMENTO (RIPADO E DESEMPENADO) EXCLUSIVE O FORNECIMENTO DO CONCRETO</t>
  </si>
  <si>
    <t>PISO/ PASSEIO DE CONCRETO ARMADO, INCLUINDO O PREPARO DA CAIXA, LASTRO DE BRITA, TELA METÁLICA E A MÃO DE OBRA REFERENTE AOS SERVIÇOS NO CONCRETO: LANÇAMENTO E ACABAMENTO (RIPADO E DESEMPENADO), EXCLUSIVE O FORNECIMENTO DO CONCRETO</t>
  </si>
  <si>
    <t>REVESTIMENTO DE MISTURA ASFÁLTICA  TIPO SMA COM POLÍMERO E FIBRA (SEM TRANSPORTE)</t>
  </si>
  <si>
    <t>REVESTIMENTO DE MISTURA ASFÁLTICA TIPO CPA COM POLÍMERO E FIBRA (SEM TRANSPORTE)</t>
  </si>
  <si>
    <t>REVESTIMENTO DE MISTURA ASFÁLTICA TIPO CPA COM BORRACHA (SEM TRANSPORTE)</t>
  </si>
  <si>
    <t>REVESTIMENTO DE MISTURA ASFÁLTICA TIPO "GAP GRADED" COM POLÍMERO (SEM TRANSPORTE)</t>
  </si>
  <si>
    <t>REVESTIMENTO DE MISTURA ASFÁLTICA TIPO "GAP GRADED" COM BORRACHA (SEM TRANSPORTE)</t>
  </si>
  <si>
    <t>BASE BETUMINOSA DE MATERIAIS PROVENIENTES DA FRESAGEM DE PAVIMENTOS ASFÁLTICOS (RAP) RECICLADO EM USINA MÓVEL COM ATÉ 3% DE EMULSÃO MODIFICADA COM POLÍMERO, FORNECIMENTO E APLICAÇÃO, NÃO INCLUI TRANSPORTE ATÉ O LOCAL DOS SERVIÇOS, CAMADA ACABADA</t>
  </si>
  <si>
    <t xml:space="preserve">BASE BETUMINOSA DE MATERIAIS PROVENIENTES DOS RESÍDUOS SÓLIDOS DA CONSTRUÇÃO CIVIL (RCC) E/OU DA FRESAGEM DE PAVIMENTOS ASFÁLTICOS (RAP) RECICLADO EM USINA MÓVEL COM ATÉ 3% DE CAP, FORNECIMENTO E APLICAÇÃO, NÃO INCLUI TRANSPORTE ATÉ O LOCAL DOS SERVIÇOS, </t>
  </si>
  <si>
    <t>REVESTIMENTO DE MISTURA ASFÁLTICA COM POLÍMERO -  FAIXA III (SEM TRANSPORTE)</t>
  </si>
  <si>
    <t>REVESTIMENTO DE CONCRETO ASFÁLTICO USINADO MORNO ( SEM TRANSPORTE)</t>
  </si>
  <si>
    <t>MICRO REVESTIMENTO ASFÁLTICO À FRIO COM EMULSÃO MODIFICADA COM POLÍMERO, COM TAXA MÉDIA DE APLICAÇÃO DE 12 KG/M2 CONFORME NORMA DNIT 035/2018 - ES</t>
  </si>
  <si>
    <t>CANALIZAÇÃO DE TUBOS</t>
  </si>
  <si>
    <t>ARRANCAMENTO E REMOÇÃO DE CANALIZAÇÃO, 30,0CM &lt; 0 &lt; OU = A 60CM</t>
  </si>
  <si>
    <t>ARRANCAMENTO E REMOÇÃO DE CANALIZAÇÃO 0 &gt; 60CM</t>
  </si>
  <si>
    <t>ESCORAMENTO DESCONTÍNUO DE MADEIRA PARA CANALIZAÇÃO DE TUBOS</t>
  </si>
  <si>
    <t>ESCORAMENTO CONTÍNUO DE MADEIRA PARA CANALIZAÇÃO DE TUBOS</t>
  </si>
  <si>
    <t>LASTRO DE BRITA E PÓ DE PEDRA</t>
  </si>
  <si>
    <t>LASTRO DE CONCRETO FCK=10MPA</t>
  </si>
  <si>
    <t>FORNECIMENTO E ASSENTAMENTO DE TUBOS DE CONCRETO SIMPLES - DIÂMETRO 30CM</t>
  </si>
  <si>
    <t>FORNECIMENTO E ASSENTAMENTO DE TUBOS DE CONCRETO SIMPLES - DIÂMETRO 40CM</t>
  </si>
  <si>
    <t>FORNECIMENTO E ASSENTAMENTO DE TUBOS DE CONCRETO SIMPLES - DIÂMETRO 50CM</t>
  </si>
  <si>
    <t>FORNECIMENTO E ASSENTAMENTO DE TUBOS DE CONCRETO ARMADO, DIÂMETRO 60CM</t>
  </si>
  <si>
    <t>FORNECIMENTO E ASSENTAMENTO DE TUBOS DE CONCRETO ARMADO, DIÂMETRO 60CM - TIPO PA-2</t>
  </si>
  <si>
    <t>FORNECIMENTO E ASSENTAMENTO DE TUBOS DE CONCRETO ARMADO, DIÂMETRO 60CM - TIPO PA-3</t>
  </si>
  <si>
    <t>FORNECIMENTO E ASSENTAMENTO DE TUBO DE CONCRETO ARMADO, DIÂMETRO 70CM</t>
  </si>
  <si>
    <t>FORNECIMENTO E ASSENTAMENTO DE TUBO DE CONCRETO ARMADO, DIÂMETRO 70CM - TIPO PA-2</t>
  </si>
  <si>
    <t>FORNECIMENTO E ASSENTAMENTO DE TUBO DE CONCRETO ARMADO, DIÂMETRO 70CM - TIPO PA-3</t>
  </si>
  <si>
    <t>FORNECIMENTO E ASSENTAMENTO DE TUBOS DE CONCRETO ARMADO, DIÂMETRO 80CM</t>
  </si>
  <si>
    <t>FORNECIMENTO E ASSENTAMENTO DE TUBOS DE CONCRETO ARMADO, DIÂMETRO 80CM - TIPO PA-2</t>
  </si>
  <si>
    <t>FORNECIMENTO E ASSENTAMENTO DE TUBOS DE CONCRETO ARMADO, DIÂMETRO 80CM - TIPO PA-3</t>
  </si>
  <si>
    <t>FORNECIMENTO E ASSENTAMENTO DE TUBOS DE CONCRETO ARMADO, DIÂMETRO 90CM</t>
  </si>
  <si>
    <t>FORNECIMENTO E ASSENTAMENTO DE TUBOS DE CONCRETO ARMADO, DIÂMETRO 90CM - TIPO PA-2</t>
  </si>
  <si>
    <t>FORNECIMENTO E ASSENTAMENTO DE TUBOS DE CONCRETO ARMADO, DIÂMETRO 90CM - TIPO PA-3</t>
  </si>
  <si>
    <t>FORNECIMENTO E ASSENTAMENTO DE TUBOS DE CONCRETO ARMADO, DIÂMETRO 100CM</t>
  </si>
  <si>
    <t>FORNECIMENTO E ASSENTAMENTO DE TUBOS DE CONCRETO ARMADO, DIÂMETRO 100CM - TIPO PA-2</t>
  </si>
  <si>
    <t>FORNECIMENTO E ASSENTAMENTO DE TUBOS DE CONCRETO ARMADO, DIÂMETRO 100CM - TIPO PA-3</t>
  </si>
  <si>
    <t>FORNECIMENTO E ASSENTAMENTO DE TUBOS DE CONCRETO ARMADO, DIÂMETRO 110CM</t>
  </si>
  <si>
    <t>FORNECIMENTO E ASSENTAMENTO DE TUBOS DE CONCRETO ARMADO, DIÂMETRO 110CM - TIPO PA-2</t>
  </si>
  <si>
    <t>FORNECIMENTO E ASSENTAMENTO DE TUBOS DE CONCRETO ARMADO, DIÂMETRO 110CM - TIPO PA-3</t>
  </si>
  <si>
    <t>FORNECIMENTO E ASSENTAMENTO DE TUBOS DE CONCRETO ARMADO, DIÂMETRO 120CM</t>
  </si>
  <si>
    <t>FORNECIMENTO E ASSENTAMENTO DE TUBOS DE CONCRETO ARMADO, DIÂMETRO 120CM - TIPO PA-2</t>
  </si>
  <si>
    <t>FORNECIMENTO E ASSENTAMENTO DE TUBOS DE CONCRETO ARMADO, DIÂMETRO 120CM - TIPO PA-3</t>
  </si>
  <si>
    <t>FORNECIMENTO E ASSENTAMENTO DE TUBOS DE CONCRETO ARMADO, DIÂMETRO 150CM</t>
  </si>
  <si>
    <t>FORNECIMENTO E ASSENTAMENTO DE TUBOS DE CONCRETO ARMADO, DIÂMETRO 150CM - TIPO PA-2</t>
  </si>
  <si>
    <t>FORNECIMENTO E ASSENTAMENTO DE TUBOS DE CONCRETO ARMADO, DIÂMETRO 150CM - TIPO PA-3</t>
  </si>
  <si>
    <t>FORNECIMENTO E ASSENTAMENTO DE TUBO EM POLIETILENO DE ALTA RESISTÊNCIA PEAD, COR PRETA, COM DN 300MM</t>
  </si>
  <si>
    <t>FORNECIMENTO E ASSENTAMENTO DE TUBO EM POLIETILENO DE ALTA RESISTÊNCIA PEAD, COR PRETA, COM DN 400MM</t>
  </si>
  <si>
    <t>FORNECIMENTO E ASSENTAMENTO DE TUBO EM POLIETILENO DE ALTA RESISTÊNCIA PEAD, COR PRETA, COM DN 500MM</t>
  </si>
  <si>
    <t>FORNECIMENTO E ASSENTAMENTO DE TUBO EM POLIETILENO DE ALTA RESISTÊNCIA PEAD, COR PRETA, COM DN 600MM</t>
  </si>
  <si>
    <t>FORNECIMENTO E ASSENTAMENTO DE TUBO EM POLIETILENO DE ALTA RESISTÊNCIA PEAD, COR PRETA, COM DN 800MM</t>
  </si>
  <si>
    <t>FORNECIMENTO E ASSENTAMENTO DE TUBO EM POLIETILENO DE ALTA RESISTÊNCIA PEAD, COR PRETA, COM DN 1000MM</t>
  </si>
  <si>
    <t>FORNECIMENTO E ASSENTAMENTO DE TUBO EM POLIETILENO DE ALTA RESISTÊNCIA PEAD, COR PRETA, COM DN 1200MM</t>
  </si>
  <si>
    <t>POÇO DE VISITA</t>
  </si>
  <si>
    <t>POÇO DE VISITA TIPO 1 - 1,40 X 1,40 X 1,40M</t>
  </si>
  <si>
    <t>POÇO DE VISITA TIPO 2 - 1,60 X 1,60 X 1,60M</t>
  </si>
  <si>
    <t>POÇO DE VISITA TIPO 3 - 2,20 X 2,20 X 2,20M</t>
  </si>
  <si>
    <t>CHAMINÉ DE POÇO DE VISITA COM ALVENARIA DE UM TIJOLO COMUM</t>
  </si>
  <si>
    <t>TAMPÃO PARA GALERIAS DE ÁGUAS PLUVIAIS</t>
  </si>
  <si>
    <t>INSTALAÇÃO DE TAMPÃO PARA GALERIA DE ÁGUAS PLUVIAIS - ARTICULADO, EXCETO FORNECIMENTO DE TAMPÃO</t>
  </si>
  <si>
    <t>INSTALAÇÃO DE TAMPÃO PARA GALERIA DE ÁGUAS PLUVIAIS - NÃO ARTICULADO, EXCETO FORNECIMENTO DE TAMPÃO</t>
  </si>
  <si>
    <t>FORNECIMENTO DE TAMPÃO DE FERRO FUNDIDO DÚCTIL CLASSE MÍNIMA 400 (40T) D=600MM - NBR 10160 ARTICULADO - P/ GAL. ÁGUAS PLUV.</t>
  </si>
  <si>
    <t>FORNECIMENTO DE TAMPÃO DE FERRO FUNDIDO DÚCTIL CLASSE MÍNIMA 400 (40T) D=600MM - NBR 10160 NÃO ARTICULADO - P/ GAL. ÁGUAS PLUV.</t>
  </si>
  <si>
    <t>FORNECIMENTO DE TAMPÃO - GRELHA DE FERRO FUNDIDO DÚCTIL CLASSE MÍNIMA 400 (40T) D=600MM - NBR 10160 ARTICULADO - P/ GAL. ÁGUAS PLUV.</t>
  </si>
  <si>
    <t>FORNECIMENTO DE TAMPÃO - GRELHA DE FERRO FUNDIDO DÚCTIL CLASSE MÍNIMA 400 (40T) D=600MM - NBR 10160 NÃO ARTICULADO - P/ GAL. ÁGUAS PLUV.</t>
  </si>
  <si>
    <t>FORNECIMENTO DE TAMPÃO MAIS ARO, AMBOS EM PLÁSTICO CLASSE MÍNIMA 400 (40T) D=600MM - ABNT - P/ GAL. ÁGUAS PLUV.</t>
  </si>
  <si>
    <t>LEVANTAMENTO OU REBAIXAMENTO DE TAMPÃO DE POÇO DE VISITA</t>
  </si>
  <si>
    <t>BOCA DE LOBO</t>
  </si>
  <si>
    <t>BOCA DE LOBO SIMPLES</t>
  </si>
  <si>
    <t>BOCA DE LOBO DUPLA</t>
  </si>
  <si>
    <t>BOCA DE LOBO TRIPLA</t>
  </si>
  <si>
    <t>BOCA DE LOBO QUÁDRUPLA</t>
  </si>
  <si>
    <t>REFORMA DE BOCA DE LOBO</t>
  </si>
  <si>
    <t>REFORMA DE BOCA DE LOBO SIMPLES</t>
  </si>
  <si>
    <t>REFORMA DE BOCA DE LOBO DUPLA</t>
  </si>
  <si>
    <t>REFORMA DE BOCA DE LOBO TRIPLA</t>
  </si>
  <si>
    <t>SUBSTITUIÇÃO DE GUIA CHAPÉU PARA BOCA DE LOBO</t>
  </si>
  <si>
    <t>SUBSTITUIÇÃO DE TAMPA DE CONCRETO PARA BOCA DE LOBO</t>
  </si>
  <si>
    <t>DRENO DE BRITA</t>
  </si>
  <si>
    <t>DRENO DE AREIA</t>
  </si>
  <si>
    <t>FORNECIMENTO E ASSENTAMENTO DE TUBO DRENO DE CONCRETO FURADO - DIÂMETRO 20,0CM</t>
  </si>
  <si>
    <t>FORNECIMENTO E ASSENTAMENTO DE DRENO DE MANILHA DE CERÂMICA -DIÂMETRO 6"</t>
  </si>
  <si>
    <t>FORNECIMENTO E ASSENTAMENTO DE DRENO DE MANILHA DE CERÂMICA -  DIÂMETRO 8"</t>
  </si>
  <si>
    <t>FORNECIMENTO E ASSENTAMENTO DE TUBO DE PEAD CORRUGADO E PERFURADOPARA DRENAGEM - DIÂMETRO 2,5" (EM ACORDO COM AS NORMAS DNIT 093/06, NBR 15073 E NBR 14692)</t>
  </si>
  <si>
    <t>FORNECIMENTO E ASSENTAMENTO DE TUBO DE PEAD CORRUGADO E PERFURADOPARA DRENAGEM - DIÂMETRO 3,0" (EM ACORDO COM AS NORMAS DNIT 093/06, NBR 15073 E NBR 14692)</t>
  </si>
  <si>
    <t>FORNECIMENTO E ASSENTAMENTO DE TUBO DE PEAD CORRUGADO E PERFURADOPARA DRENAGEM - DIÂMETRO 4,0" (EM ACORDO COM AS NORMAS DNIT 093/06, NBR 15073 E NBR 14692)</t>
  </si>
  <si>
    <t>FORNECIMENTO E ASSENTAMENTO DE TUBO DE PEAD CORRUGADO E PERFURADOPARA DRENAGEM - DIÂMETRO 6,0" (EM ACORDO COM AS NORMAS DNIT 093/06, NBR 15073 E NBR 14692)</t>
  </si>
  <si>
    <t>FORNECIMENTO E ASSENTAMENTO DE MANILHA DE CERÂMICA - DIÂMETRO 4" X 60CM</t>
  </si>
  <si>
    <t>FORNECIMENTO E ASSENTAMENTO DE MANILHA DE CERÂMICA - DIÂMETRO 6" X 1M</t>
  </si>
  <si>
    <t>FORNECIMENTO E ASSENTAMENTO DE MANILHA DE CERÂMICA - DIÂMETRO 8" X 1M</t>
  </si>
  <si>
    <t>FORNECIMENTO E ASSENTAMENTO DE MANILHA DE CERÂMICA - DIÂMETRO 12" X 1M</t>
  </si>
  <si>
    <t>LIGAÇÃO DOMICILIAR DE ESGOTO COM MANILHA DE CERÂMICA TIPO SABESP - DIÂMETRO 4"</t>
  </si>
  <si>
    <t>ASSENTAMENTO DE MANILHA DE CERÂMICA - DIÂMETRO 4"</t>
  </si>
  <si>
    <t>ASSENTAMENTO DE MANILHA DE CERÂMICA - DIÂMETRO 6"</t>
  </si>
  <si>
    <t>ASSENTAMENTO DE MANILHA DE CERÂMICA - DIÂMETRO 8"</t>
  </si>
  <si>
    <t>ASSENTAMENTO DE MANILHA DE CERÂMICA - DIÂMETRO 12"</t>
  </si>
  <si>
    <t>ASSENTAMENTO DE TUBULAÇÃO DE FERRO FUNDIDO TIPO SABESP - DIÂMETRO 75MM</t>
  </si>
  <si>
    <t>ASSENTAMENTO DE TUBULAÇÃO DE FERRO FUNDIDO TIPO SABESP - DIÂMETRO 100MM</t>
  </si>
  <si>
    <t>ENSECADEIRA DE MADEIRA EM PAREDES SIMPLES, COM POSTERIOR RETIRADA DO MATERIAL</t>
  </si>
  <si>
    <t>ENSECADEIRA DE MADEIRA EM PAREDES DUPLAS, COM POSTERIOR RETIRADA DO MATERIAL</t>
  </si>
  <si>
    <t>FORNECIMENTO E ASSENTAMENTO DE CANALETA (MEIO TUBO) DE CONCRETO - DIÂMETRO 30CM</t>
  </si>
  <si>
    <t>FORNECIMENTO E ASSENTAMENTO DE CANALETA (MEIO TUBO) DE CONCRETO - DIÂMETRO 40CM</t>
  </si>
  <si>
    <t>FORNECIMENTO E ASSENTAMENTO DE CANALETA (MEIO TUBO) DE CONCRETO - DIÂMETRO 50CM</t>
  </si>
  <si>
    <t>ESGOTAMENTO D'ÁGUA COM BOMBA SUBMERSA - POTÊNCIA ATÉ 5HP</t>
  </si>
  <si>
    <t>HPXH</t>
  </si>
  <si>
    <t>ASSENTAMENTO DE TUBOS DE CONCRETO EXISTENTE - DIÂMETRO 30CM</t>
  </si>
  <si>
    <t>ASSENTAMENTO DE TUBOS DE CONCRETO EXISTENTE - DIÂMETRO 40CM</t>
  </si>
  <si>
    <t>ASSENTAMENTO DE TUBOS DE CONCRETO EXISTENTE - DIÂMETRO 50CM</t>
  </si>
  <si>
    <t>ASSENTAMENTO DE TUBOS DE CONCRETO EXISTENTE - DIÂMETRO 60CM</t>
  </si>
  <si>
    <t>ASSENTAMENTO DE TUBOS DE CONCRETO EXISTENTE -  DIÂMETRO 70CM</t>
  </si>
  <si>
    <t>ASSENTAMENTO DE TUBOS DE CONCRETO EXISTENTE - DIÂMETRO 80CM</t>
  </si>
  <si>
    <t>ASSENTAMENTO DE TUBOS DE CONCRETO EXISTENTE - DIÂMETRO 90CM</t>
  </si>
  <si>
    <t>ASSENTAMENTO DE TUBOS DE CONCRETO EXISTENTE - DIÂMETRO 100CM</t>
  </si>
  <si>
    <t>ASSENTAMENTO DE TUBOS DE CONCRETO EXISTENTE - DIÂMETRO 110CM</t>
  </si>
  <si>
    <t>ASSENTAMENTO DE TUBOS DE CONCRETO EXISTENTE - DIÂMETRO 120CM</t>
  </si>
  <si>
    <t>ASSENTAMENTO DE TUBOS DE CONCRETO EXISTENTE - DIÂMETRO 150CM</t>
  </si>
  <si>
    <t>BOCA DE LEÃO</t>
  </si>
  <si>
    <t>INSTALAÇÃO DE BOCA DE LEÃO SIMPLES COM GRELHA ARTICULADA, EXCETO FORNECIMENTO DA GRELHA</t>
  </si>
  <si>
    <t>INSTALAÇÃO DE BOCA DE LEÃO SIMPLES COM GRELHA NÃO-ARTICULADA, EXCETO FORNECIMENTO DA GRELHA</t>
  </si>
  <si>
    <t>INSTALAÇÃO DE BOCA DE LEÃO DUPLA COM GRELHA ARTICULADA, EXCETO O FORNECIMENTO DA GRELHA</t>
  </si>
  <si>
    <t>INSTALAÇÃO DE BOCA DE LEÃO DUPLA COM GRELHA NÃO-ARTICULADA, EXCETO O FORNECIMENTO DA GRELHA</t>
  </si>
  <si>
    <t>FORNECIMENTO DE GRELHA TIPO "BOCA DE LEÃO" DE FERRO FUND. DÚCTIL CL. MÍN.250 - 25T - DIM. APR=810X270MM - NBR 10160 - T. ARTICU. - P/ GAL. ÁGUAS PLUV.</t>
  </si>
  <si>
    <t>FORNECIMENTO DE GRELHA TIPO "BOCA DE LEÃO" DE FERRO FUND. DÚCTIL CL. MÍN.250 - 25T - DIM. APR=810X270MM - NBR 10160 - T. NÃO ARTICU. - P/ GAL. ÁGUAS PLUV.</t>
  </si>
  <si>
    <t>FORNECIMENTO DE GRELHA TIPO "BOCA DE LEÃO" DE FERRO FUND. DÚCTIL CL. MÍN.D400 - 40T - DIM. APR=810X270MM - NBR 10160 - T. ARTICU. - P/ GAL. ÁGUAS PLUV.</t>
  </si>
  <si>
    <t>FORNECIMENTO DE GRELHA TIPO "BOCA DE LEÃO" DE FERRO FUND. DÚCTIL CL. MÍN.D400 - 40T - DIM. APR=810X270MM - NBR 10160 - T. NÃO ARTICU. - P/ GAL. ÁGUAS PLUV.</t>
  </si>
  <si>
    <t>FORNECIMENTO DE GRELHA TIPO "BOCA DE LEÃO" DE FERRO FUND. DÚCTIL CL. MÍN.D400 - 40T - DIM. APR=500X500MM - NBR 10160 - T. ARTICU. - P/ GAL. ÁGUAS PLUV.</t>
  </si>
  <si>
    <t>FORNECIMENTO DE GRELHA TIPO "BOCA DE LEÃO" DE PLÁSTICO CL. MÍNIMA 250 - 25T - DIM.APR=810X270MM - ABNT - T. ARTICU. P/ GAL. ÁGUAS PLUV.</t>
  </si>
  <si>
    <t>REFORMA DE BOCA DE LEÃO</t>
  </si>
  <si>
    <t>REFORMA DE BOCA DE LEÃO SIMPLES</t>
  </si>
  <si>
    <t>REFORMA DE BOCA DE LEÃO DUPLA</t>
  </si>
  <si>
    <t>SUBSTITUIÇÃO DA GRELHA TIPO "BOCA DE LEÃO" - TIPO ARTICULADA, EXCETO O FORNECIMENTO DA GRELHA</t>
  </si>
  <si>
    <t>SUBSTITUIÇÃO DE GRELHA TIPO "BOCA DE LEÃO" - TIPO NÃO-ARTICULADA, EXCETO O FORNECIMENTO DA GRELHA</t>
  </si>
  <si>
    <t>FORNECIMENTO E ASSENTAMENTO DE TUBO DE PVC RÍGIDO, COR BRANCA, PARA ESGOTO, JUNTAS SOLDADAS</t>
  </si>
  <si>
    <t>FORNECIMENTO E ASSENTAMENTO DE TUBO DE PVC RÍGIDO, COR BRANCA, PARA ESGOTO, PONTA E BOLSA - DIÂMETRO 50MM (2")</t>
  </si>
  <si>
    <t>FORNECIMENTO E ASSENTAMENTO DE TUBO DE PVC RÍGIDO, COR BRANCA, PARA ESGOTO, PONTA E BOLSA - DIÂMETRO 75MM (3")</t>
  </si>
  <si>
    <t>FORNECIMENTO E ASSENTAMENTO DE TUBO DE PVC RÍGIDO, COR BRANCA, PARA ESGOTO, PONTA E BOLSA - DIÂMETRO 100MM (4")</t>
  </si>
  <si>
    <t>FORNECIMENTO E COLOCAÇÃO DE MANTA GEOTÊXTIL COM  RESISTÊNCIA  À TRAÇÃO LONGITUDINAL  DE 7KN/M E TRAÇÃO TRANSVERSAL DE 6KN/M</t>
  </si>
  <si>
    <t>FORNECIMENTO E COLOCAÇÃO DE MANTA GEOTÊXTIL COM RESISTÊNCIA À TRAÇÃO LONGITUDINAL DE 8KN/M E TRAÇÃO TRANSVERSAL DE 7KN/M</t>
  </si>
  <si>
    <t>FORNECIMENTO E COLOCAÇÃO DE MANTA GEOTÊXTIL COM RESISTÊNCIA À TRAÇÃO LONGITUDINAL DE 9KN/M E TRAÇÃO TRANSVERSAL DE 8KN/M</t>
  </si>
  <si>
    <t>FORNECIMENTO E COLOCAÇÃO DE MANTA GEOTÊXTIL COM RESISTÊNCIA À TRAÇÃO LONGITUDINAL DE 10KN/M E TRAÇÃO TRANSVERSAL DE 9KN/M</t>
  </si>
  <si>
    <t>FORNECIMENTO E COLOCAÇÃO DE MANTA GEOTÊXTIL COM RESISTÊNCIA À TRAÇÃO LONGITUDINAL DE 14KN/M E TRAÇÃO TRANSVERSAL DE 12KN/M</t>
  </si>
  <si>
    <t>FORNECIMENTO E COLOCAÇÃO DE MANTA GEOTÊXTIL COM RESISTÊNCIA À TRAÇÃO LONGITUDINAL DE 16KN/M E TRAÇÃO TRANSVERSAL DE 14KN/M</t>
  </si>
  <si>
    <t>FORNECIMENTO E COLOCAÇÃO DE MANTA GEOTÊXTIL COM RESISTÊNCIA À TRAÇÃO LONGITUDINAL DE 21KN/M E TRAÇÃO TRANSVERSAL DE 19KN/M</t>
  </si>
  <si>
    <t>FORNECIMENTO E COLOCAÇÃO DE MANTA GEOTÊXTIL COM RESISTÊNCIA À TRAÇÃO LONGITUDINAL DE 26KN/M E TRAÇÃO TRANSVERSAL DE 23KN/M</t>
  </si>
  <si>
    <t>FORNECIMENTO E COLOCAÇÃO DE MANTA GEOTÊXTIL COM RESISTÊNCIA À TRAÇÃO LONGITUDINAL DE 31KN/M E TRAÇÃO TRANSVERSAL DE 27KN/M</t>
  </si>
  <si>
    <t>FORNECIMENTO E APLICAÇÃO DE GEOMEMBRANA DE PEAD - 1MM DE ESPESSURA</t>
  </si>
  <si>
    <t>FORNECIMENTO E APLICAÇÃO DE MANTA FORMADA PELA ASSOCIAÇÃO DE UM TECIDO TÉCNICO DE POLIESTER COM FILME DE POLIETILENO DE BAIXA DENSIDADE EM ACORDO COM A NBR12824</t>
  </si>
  <si>
    <t>FORNECIMENTO E APLICAÇÃO DE GEOCOMPOSTO FORMADO POR NÚCLEO TRIDIMENSIONAL, FLEXÍVEL DE FILAMENTO DE POLIPROPILENO, ASSOCIADO ÀS SUAS DUAS SUPERFÍCIES GEOTEXTEIS NÃO TECIDOS</t>
  </si>
  <si>
    <t>SERVIÇOS DE LIMPEZA MECÂNICA DOS SISTEMAS DE DRENAGEM (GALERIAS, BOCA DE LOBO, PV, ETC), COM UTILIZAÇÃO DE EQUIPAMENTO COMBINADO HIDROJATO/ SUGADOR</t>
  </si>
  <si>
    <t>SERVIÇOS DE LIMPEZA MECÂNICA DOS SISTEMAS DE DRENAGEM (GALERIAS, BOCA DE LOBO, PV, ETC), COM UTILIZAÇÃO DE EQUIPAMENTO COMBINADO HIDROJATO/ SUGADOR/ RECICLADOR</t>
  </si>
  <si>
    <t>GALERIAS MOLDADAS, CÓRREGOS E DRENAGEM</t>
  </si>
  <si>
    <t>ESCORAMENTO CONTÍNUO DE MADEIRA PARA GALERIAS MOLDADAS, COM REAPROVEITAMENTO</t>
  </si>
  <si>
    <t>ESCORAMENTO PARA GALERIAS MOLDADAS UTILIZANDO PERFIS METÁLICOS, COM REAPROVEITAMENTO</t>
  </si>
  <si>
    <t>ESCORAMENTO PARA GALERIAS MOLDADAS, UTILIZANDO PERFIS METÁLICOS, COM REAPROVEITAMENTO - PROFUNDIDADE &lt; OU = 4M, COM BOCA DE 3 À 5M</t>
  </si>
  <si>
    <t>ESCORAMENTO PARA GALERIAS MOLDADAS, UTILIZANDO PERFIS METÁLICOS, COM REAPROVEITAMENTO - PROFUNDIDADE &lt; OU = 4M, COM BOCA DE 5 À 8M</t>
  </si>
  <si>
    <t>ESCORAMENTO PARA GALERIAS MOLDADAS, UTILIZANDO PERFIS METÁLICOS, COM REAPROVEITAMENTO - PROFUNDIDADE &gt; 4M, &lt; OU = 6M, COM BOCA DE 3 À 5M</t>
  </si>
  <si>
    <t>ESCORAMENTO PARA GALERIAS MOLDADAS, UTILIZANDO PERFIS METÁLICOS, COM REAPROVEITAMENTO - PROFUNDIDADE &gt; 4M, &lt; OU = 6M, COM BOCA DE 5 À 8M</t>
  </si>
  <si>
    <t>ESCORAMENTO PARA GALERIAS MOLDADAS, UTILIZANDO PERFIS METÁLICOS, COM REAPROVEITAMENTO - PROFUNDIDADE &gt; 6M, &lt; OU = 8M, COM BOCA DE 3 À 5M</t>
  </si>
  <si>
    <t>ESCORAMENTO PARA GALERIAS MOLDADAS, UTILIZANDO PERFIS METÁLICOS, COM REAPROVEITAMENTO - PROFUNDIDADE &gt; 6M, &lt; OU = 8M, COM BOCA DE 5 À 8M</t>
  </si>
  <si>
    <t>PERFIS METÁLICOS PERDIDOS EM ESCORAMENTOS, NO CASO DE IMPOSSIBILIDADE DO REAPROVEITAMENTO PREVISTO NOS ITENS 7.3.</t>
  </si>
  <si>
    <t>CIMBRAMENTO EM GALERIA MOLDADA</t>
  </si>
  <si>
    <t>FORMA PARA GALERIA MOLDADA</t>
  </si>
  <si>
    <t>FORNECIMENTO E APLICAÇÃO DE AÇO CA-25</t>
  </si>
  <si>
    <t>KG</t>
  </si>
  <si>
    <t>FORNECIMENTO E APLICAÇÃO DE AÇO CA-50 - DIÂMETRO &lt;  1/2"</t>
  </si>
  <si>
    <t>FORNECIMENTO E APLICAÇÃO DE AÇO CA-50 - DIÂMETRO &gt; OU = 1/2"</t>
  </si>
  <si>
    <t>FORNECIMENTO E APLICAÇÃO DE AÇO CA-60</t>
  </si>
  <si>
    <t>FORNECIMENTO E APLICAÇÃO DE TELA DE AÇO</t>
  </si>
  <si>
    <t>FORNECIMENTO E APLICAÇÃO DE CONCRETO USINADO FCK=10MPA</t>
  </si>
  <si>
    <t>FORNECIMENTO E APLICAÇÃO DE CONCRETO USINADO FCK=15,0MPA</t>
  </si>
  <si>
    <t>FORNECIMENTO E APLICAÇÃO DE CONCRETO USINADO FCK=20,0MPA</t>
  </si>
  <si>
    <t>FORNECIMENTO E APLICAÇÃO DE CONCRETO USINADO FCK=25MPA</t>
  </si>
  <si>
    <t>FORNECIMENTO E APLICAÇÃO DE CONCRETO USINADO FCK=30,0MPA</t>
  </si>
  <si>
    <t>ENROCAMENTO DE PEDRA EM TALUDES</t>
  </si>
  <si>
    <t>BARBACANS DE TUBOS DE PVC - DIÂMETRO 4"</t>
  </si>
  <si>
    <t>MURO DE ARRIMO DE RACHÃO COM ARGAMASSA DE CIMENTO E AREIA 1:3</t>
  </si>
  <si>
    <t>DESASSOREAMENTO, LIMPEZA E REMOÇÃO DE MATERIAL DE GALERIA MOLDADA</t>
  </si>
  <si>
    <t>FORNECIMENTO E COLOCAÇÃO DE GABIÃO TIPO CAIXA, H = 0,50 M, DE MALHA 8 X 10CM, GALVANIZADO, DE FIO Ø = 2,7MM</t>
  </si>
  <si>
    <t>FORNECIMENTO E COLOCAÇÃO DE GABIÃO TIPO CAIXA, H = 1,00M, DE MALHA 8 X 10CM, GALVANIZADO, DE FIO Ø = 2,7MM</t>
  </si>
  <si>
    <t>FORNECIMENTO E COLOCAÇÃO DE GABIÃO TIPO CAIXA, H = 0,50M, DE MALHA 8 X 10CM, GALVANIZADO E REVESTIDO EM PVC, DE FIO Ø = 2,4MM</t>
  </si>
  <si>
    <t>FORNECIMENTO E COLOCAÇÃO DE GABIÃO TIPO CAIXA, H = 1,00M, DE MALHA 8 X 10CM, GALVANIZADO E REVESTIDO EM PVC, DE FIO Ø = 2,4MM</t>
  </si>
  <si>
    <t>FORNECIMENTO  E COLOCAÇÃO DE GABIÃO TIPO COLCHÃO RENO, H = 0,17M, DE MALHA 6 X 8CM, GALVANIZADO, REVESTIDO EM PVC, DE FIO Ø = 2,0MM</t>
  </si>
  <si>
    <t>FORNECIMENTO  E COLOCAÇÃO DE GABIÃO TIPO COLCHÃO RENO, H = 0,23M, DE MALHA 6 X 8CM, GALVANIZADO, REVESTIDO EM PVC, DE FIO Ø = 2,0MM</t>
  </si>
  <si>
    <t>FORNECIMENTO  E COLOCAÇÃO DE GABIÃO TIPO COLCHÃO RENO, H = 0,30M, DE MALHA 6 X 8CM, GALVANIZADO, REVESTIDO EM PVC, DE FIO Ø = 2,0MM</t>
  </si>
  <si>
    <t>FORNECIMENTO E COLOCAÇÃO DE GABIÃO TIPO SACO, D = 0,65M, DE MALHA 8 X 10CM, GALVANIZADO, REVESTIDO EM PVC, DE FIO Ø = 2,4MM</t>
  </si>
  <si>
    <t>MURO DE ARRIMO EM PEÇAS PRÉ-FABRICADAS DE CONCFRETO COM SISTEMA DE ENCAIXE TIPO "S" 20CM</t>
  </si>
  <si>
    <t>PEÇA</t>
  </si>
  <si>
    <t>MURO DE ARRIMO EM PEÇAS PRÉ-FABRICADAS DE CONCRETO COM SISTEMA DE ENCAIXE TIPO "S" 10CM</t>
  </si>
  <si>
    <t>FORNECIMENTO E COLOCAÇÃO DE MANTA GEOTÊXTIL COM RESISTÊNCIA À TRAÇÃO LONGITUDINAL DE 7KN/M E TRAÇÃO TRANSVERSAL DE 6KN/M EM JUNTA DE DILATAÇÃO</t>
  </si>
  <si>
    <t>FORNECIMENTO E COLOCAÇÃO DE MANTA GEOTÊXTIL COM RESISTÊNCIA À TRAÇÃO LONGITUDINAL DE 8KN/M E TRAÇÃO TRANSVERSAL DE 7KN/M EM JUNTA DE DILATAÇÃO</t>
  </si>
  <si>
    <t>FORNECIMENTO E COLOCAÇÃO DE MANTA GEOTÊXTIL COM RESISTÊNCIA À TRAÇÃO LONGITUDINAL DE 9KN/M E TRAÇÃO TRANSVERSAL DE 8KN/M EM JUNTA DE DILATAÇÃO</t>
  </si>
  <si>
    <t>FORNECIMENTO E COLOCAÇÃO DE MANTA GEOTÊXTIL COM RESISTÊNCIA À TRAÇÃO LONGITUDINAL DE 10KN/M E TRAÇÃO TRANSVERSAL DE 9KN/M EM JUNTA DE DILATAÇÃO</t>
  </si>
  <si>
    <t>FORNECIMENTO E COLOCAÇÃO DE MANTA GEOTÊXTIL COM RESISTÊNCIA À TRAÇÃO LONGITUDINAL DE 14KN/M E TRAÇÃO TRANSVERSAL DE 12KN/M EM JUNTA DE DILATAÇÃO</t>
  </si>
  <si>
    <t>FORNECIMENTO E COLOCAÇÃO DE MANTA GEOTÊXTIL COM RESISTÊNCIA À TRAÇÃO LONGITUDINAL DE 16KN/M E TRAÇÃO TRANSVERSAL DE 14KN/M EM JUNTA DE DILATAÇÃO</t>
  </si>
  <si>
    <t>FORNECIMENTO E COLOCAÇÃO DE MANTA GEOTÊXTIL COM RESISTÊNCIA À TRAÇÃO LONGITUDINAL DE 21KN/M E TRAÇÃO TRANSVERSAL DE 19KN/M EM JUNTA DE DILATAÇÃO</t>
  </si>
  <si>
    <t>FORNECIMENTO E COLOCAÇÃO DE MANTA GEOTÊXTIL COM RESISTÊNCIA À TRAÇÃO LONGITUDINAL DE 26KN/M E TRAÇÃO TRANSVERSAL DE 23KN/M EM JUNTA DE DILATAÇÃO</t>
  </si>
  <si>
    <t>FORNECIMENTO E COLOCAÇÃO DE MANTA GEOTÊXTIL COM RESISTÊNCIA À TRAÇÃO LONGITUDINAL DE 31KN/M E TRAÇÃO TRANSVERSAL DE 27KN/M EM JUNTA DE DILATAÇÃO</t>
  </si>
  <si>
    <t>PONTES E VIADUTOS</t>
  </si>
  <si>
    <t>FORNECIMENTO E CRAVAÇÃO DE ESTACAS DE EUCALIPTO - DIÂMETRO 20 À 30CM</t>
  </si>
  <si>
    <t>FORNECIMENTO E CRAVAÇÃO DE ESTACAS DE CONCRETO PARA 20T</t>
  </si>
  <si>
    <t>FORNECIMENTO E CRAVAÇÃO DE ESTACA DE CONCRETO PARA 30T</t>
  </si>
  <si>
    <t>FORNECIMENTO E CRAVAÇÃO DE ESTACAS DE CONCRETO PARA 40T</t>
  </si>
  <si>
    <t>FORNECIMENTO E CRAVAÇÃO DE ESTACA DE CONCRETO PARA 50T</t>
  </si>
  <si>
    <t>FORNECIMENTO E CRAVAÇÃO DE ESTACA METÁLICA - PERFIL DE AÇO LAMINADO W 250X32,7</t>
  </si>
  <si>
    <t>FORNECIMENTO E CRAVAÇÃO DE ESTACA METÁLICA - PERFIL DE AÇO LAMINADO W 310X52</t>
  </si>
  <si>
    <t>FORMA PARA SAPATAS E BALDRAMES</t>
  </si>
  <si>
    <t>FORMA COMUM</t>
  </si>
  <si>
    <t>FORMA COMUM, INCLUSIVE CIMBRAMENTO</t>
  </si>
  <si>
    <t>FORMA COMUM, EXCLUSIVE  CIMBRAMENTO</t>
  </si>
  <si>
    <t>FORMA PARA CONCRETO APARENTE</t>
  </si>
  <si>
    <t>FORMA PARA CONCRETO APARENTE, INCLUSIVE CIMBRAMENTO DE ALTURA ATÉ 3M</t>
  </si>
  <si>
    <t>FORMA PARA CONCRETO APARENTE, EXCLUSIVE CIMBRAMENTO</t>
  </si>
  <si>
    <t>FORMA INTERNA NÃO RECUPERÁVEL, INCLUSIVE CIMBRAMENTO ATÉ 3,00M</t>
  </si>
  <si>
    <t>CIMBRAMENTO METÁLICO DE ALTURA MAIOR QUE 3,00M - FORNECIMENTO DOS MATERIAIS</t>
  </si>
  <si>
    <t>M3XMÊS</t>
  </si>
  <si>
    <t>CIMBRAMENTO METÁLICO DE ALTURA MAIOR QUE 3,00M, MONTAGEM E POSTERIOR DESMONTAGEM, INCLUSIVE O TRANSPORTE DOS MATERIAIS</t>
  </si>
  <si>
    <t>FORNECIMENTO E APLICAÇÃO DE AÇO CA-50 - DIÂMETRO MENOR QUE 1/2"</t>
  </si>
  <si>
    <t>FORNECIMENTO E APLICAÇÃO DE AÇO CA-50 - DIÂMETRO MAIOR OU IGUAL À 1/2"</t>
  </si>
  <si>
    <t>FORNECIMENTO E APLICAÇÃO DE CONCRETO USINADO FCK=10MPA - BOMBEADO</t>
  </si>
  <si>
    <t>FORNECIMENTO  E APLICAÇÃO DE CONCRETO USINADO FCK=15,0MPA - BOMBEADO</t>
  </si>
  <si>
    <t>FORNECIMENTO  E APLICAÇÃO DE CONCRETO USINADO FCK=20,0MPA - BOMBEADO</t>
  </si>
  <si>
    <t>FORNECIMENTO  E APLICAÇÃO DE CONCRETO USINADO FCK=25MPA  -BOMBEADO</t>
  </si>
  <si>
    <t>FORNECIMENTO  E APLICAÇÃO DE CONCRETO USINADO FCK=30,0MPA - BOMBEADO</t>
  </si>
  <si>
    <t>FORNECIMENTO E APLICAÇÃO DE CONCRETO CICLÓPICO, CONTENDO 70% DE CONCRETO FCK=15,0MPA E 30% DE PEDRA AMARROADA</t>
  </si>
  <si>
    <t>ALVENARIA DE TIJOLO COMUM PARA FUNDAÇÃO</t>
  </si>
  <si>
    <t>ALVENARIA DE UM TIJOLO COMUM</t>
  </si>
  <si>
    <t>ALVENARIA DE MEIO TIJOLO COMUM</t>
  </si>
  <si>
    <t>ALVENARIA EM BLOCOS DE CONCRETO 09 X 19 X 39CM</t>
  </si>
  <si>
    <t>ALVENARIA EM BLOCOS DE CONCRETO 19 X 19 X 39CM</t>
  </si>
  <si>
    <t>ALVENARIA DE PEDRA SECA</t>
  </si>
  <si>
    <t>ALVENARIA DE PEDRA ARGAMASSADA</t>
  </si>
  <si>
    <t>CHAPISCO COM ARGAMASSA DE CIMENTO E AREIA 1:6</t>
  </si>
  <si>
    <t>REVESTIMENTO COM 2CM DE ARGAMASSA, CIMENTO E AREIA 1:3</t>
  </si>
  <si>
    <t>EMBOÇO COM ARGAMASSA DE CIMENTO, CAL E AREIA NO TRAÇO 1:2:8</t>
  </si>
  <si>
    <t>REBOCO</t>
  </si>
  <si>
    <t>IMPERMEABILIZAÇÃO DE CONCRETO EM CONTATO COM A TERRA</t>
  </si>
  <si>
    <t>IMPERMEABILIZAÇÃO DE TABULEIROS</t>
  </si>
  <si>
    <t>JUNTA TIPO FUNGENBAND O-12 OU SIMILAR</t>
  </si>
  <si>
    <t>JUNTA TIPO FUNGENBAND O-22 OU SIMILAR</t>
  </si>
  <si>
    <t>APOIO DE NEOPRENE SIMPLES</t>
  </si>
  <si>
    <t>DM3</t>
  </si>
  <si>
    <t>APOIO DE NEOPRENE FRETADO</t>
  </si>
  <si>
    <t>GRADIL DE FERRO MODELO PMSP</t>
  </si>
  <si>
    <t>GRADIL DE FERRO MODELO PMSP, INCLUI PINTURA</t>
  </si>
  <si>
    <t>PINTURA DE GRADIL DE FERRO, MODELO PMSP</t>
  </si>
  <si>
    <t>DEMOLIÇÃO DE CONCRETO SIMPLES</t>
  </si>
  <si>
    <t>DEMOLIÇÃO DE ALVENARIA</t>
  </si>
  <si>
    <t>DEMOLIÇÃO DE CONCRETO ARMADO</t>
  </si>
  <si>
    <t>CORTE DE PERFIL DE AÇO 10"</t>
  </si>
  <si>
    <t>CORTE DE PERFIL DE AÇO 12"</t>
  </si>
  <si>
    <t>EMENDA DE TOPO DE PERFIL DE AÇO 10"</t>
  </si>
  <si>
    <t>EMENDA DE TOPO DE PERFIL DE AÇO 12"</t>
  </si>
  <si>
    <t>FORNECIMENTO E COLOCAÇÃO DE JUNTA DE DILATAÇÃO DE ELASTÔMERO DE NEOPRENE, TIPO JEENE JJ 2540 VV OU SIMILAR</t>
  </si>
  <si>
    <t>FORNECIMENTO E COLOCAÇÃO DE JUNTA DE DILATAÇÃO DE ELASTÔMERO DE NEOPRENE, TIPO JEENE JJ 3550 VV OU SIMILAR</t>
  </si>
  <si>
    <t>FORNECIMENTO E COLOCAÇÃO DE AÇO DE PROTENSÃO CP-190-RB - 4 Ø=1/2" INCLUINDO BAINHA, PROTENSÃO E INJEÇÃO</t>
  </si>
  <si>
    <t>FORNECIMENTO E COLOCAÇÃO DE AÇO DE PROTENSÃO CP-190-RB 6 Ø = 1/2"   INCLUINDO BAINHA, PROTENSÃO E INJEÇÃO</t>
  </si>
  <si>
    <t>FORNECIMENTO E COLOCAÇÃO DE AÇO DE PROTENSÃO CP-190-RB - 12 Ø = 1/2" INCLUINDO BAINHA, PROTENSÃO E INJEÇÃO</t>
  </si>
  <si>
    <t>ANCORAGEM ATIVA SÉRIE V- 4 Ø = 1/2"</t>
  </si>
  <si>
    <t>ANCORAGEM ATIVA SÉRIE V-6 - Ø = 1/2"</t>
  </si>
  <si>
    <t>ANCORAGEM ATIVA SÉRIE V-12 - Ø = 1/2"</t>
  </si>
  <si>
    <t>BROCA, DIÂMETRO 25CM, PROFUNDIDADE ATÉ 4M</t>
  </si>
  <si>
    <t>ALVENARIA DE BLOCOS DE CONCRETO 14 X 19 X 39CM</t>
  </si>
  <si>
    <t>FORNECIMENTO E COLOCAÇÃO DE JUNTA DE DILATAÇÃO DE ELASTÔMERO DE NEOPRENE, TIPO JEENE JJ6080VV OU SIMILAR</t>
  </si>
  <si>
    <t>FORNECIMENTO E COLOCAÇÃO DE JUNTA DE DILATAÇÃO DE ELASTÔMERO DE NEOPRENE, TIPO JEENE JJ 99120 VV OU SIMILAR</t>
  </si>
  <si>
    <t>FORNECIMENTO E COLOCAÇÃO DE AÇO DE PROTENSÃO CP-190 RB 12 DIÂMETRO 5/8", INCLUIDO BAINHA, PROTENSÃO E INJEÇÃO</t>
  </si>
  <si>
    <t>FORNECIMENTO E COLOCAÇÃO DE JUNTA DE DILATAÇÃO DE ELASTÔMERO DE NEOPRENE, TIPO JEENE JJ 0411 M OU SIMILAR</t>
  </si>
  <si>
    <t>FORNECIMENTO E COLOCAÇÃO DE JUNTA DILATAÇÃO ELASTÔMERO NEOPRENE, JEENE JJ2027M OU SIMILAR</t>
  </si>
  <si>
    <t>FORNECIMENTO E COLOCAÇÃO DE JUNTA DE DILATAÇÃO DE ELASTÔMERO DE NEOPRENE, TIPO JEENE JJ5070 OU SIMILAR</t>
  </si>
  <si>
    <t>ANCORAGEM ATIVA SÉRIE V 12 Ø = 5/8 "</t>
  </si>
  <si>
    <t>CARGA E REMOÇÃO DE ENTULHO ATÉ A DISTÂNCIA MÉDIA DE IDA E VOLTA DE 1KM</t>
  </si>
  <si>
    <t>REMOÇÃO DE ENTULHO ALÉM DO PRIMEIRO KM</t>
  </si>
  <si>
    <t>BRITAGEM DOS MATERIAIS PROVENIENTES DOS RESÍDUOS DA CONSTRUÇÃO CIVIL</t>
  </si>
  <si>
    <t>FRESAGEM</t>
  </si>
  <si>
    <t>FRESAGEM DE PAVIMENTO ASFÁLTICO COM ESPESSURA ATÉ 3CM, EM VIAS EXPRESSAS, INCLUSIVE REMOÇÃO DO MATERIAL FRESADO ATÉ 10KM E VARRIÇÃO</t>
  </si>
  <si>
    <t>FRESAGEM DE PAVIMENTO ASFÁLTICO COM ESPESSURA ATÉ 3CM, EM VIAS ARTERIAIS, INCLUSIVE REMOÇÃO DO MATERIAL FRESADO ATÉ 10KM E VARRIÇÃO</t>
  </si>
  <si>
    <t>FRESAGEM DE PAVIMENTO ASFÁLTICO COM ESPESSURA ATÉ 5CM, EM VIAS EXPRESSAS, INCLUSIVE REMOÇÃO DO MATERIAL FRESADO ATÉ 10KM E VARRIÇÃO</t>
  </si>
  <si>
    <t>FRESAGEM DE PAVIMENTO ASFÁLTICO COM ESPESSURA ATÉ 5CM, EM VIAS ARTERIAIS, INCLUSIVE REMOÇÃO DO MATERIAL FRESADO ATÉ 10KM E VARRIÇÃO</t>
  </si>
  <si>
    <t>RECUPERAÇÃO ESTRUTURAL DE OBRAS DE ARTE (PONTES E VIADUTOS)</t>
  </si>
  <si>
    <t>ANDAIMES METÁLICOS</t>
  </si>
  <si>
    <t>ANDAIMES METÁLICOS - FORNECIMENTO</t>
  </si>
  <si>
    <t>M3XMES</t>
  </si>
  <si>
    <t>ANDAIMES METÁLICOS - MONTAGEM E DESMONTAGEM</t>
  </si>
  <si>
    <t>PLATAFORMA DE MADEIRA A SEREM ARMADAS SOBRE ANDAIMES METÁLICOS</t>
  </si>
  <si>
    <t>APICOAMENTO DE SUPERFÍCIES DE CONCRETO (COM EQUIPAMENTO PNEUMÁTICO)</t>
  </si>
  <si>
    <t>CORTE SUPERFICIAL DE CONCRETO ATÉ 3 CM DE PROFUNDIDADE</t>
  </si>
  <si>
    <t>JATEAMENTO PARA LIMPEZA DE FERRAGENS E SUPERFÍCIES DE CONCRETO</t>
  </si>
  <si>
    <t>FORNECIMENTO, PREPARO E APLICAÇÃO DE ADESIVO EPOXÍDICO PARA COLAGEM</t>
  </si>
  <si>
    <t>FORNECIMENTO, PREPARO E APLICAÇÃO DE CONCRETO PROJETADO, MEDIDO NO PROJETO</t>
  </si>
  <si>
    <t>FORNECIMENTO, PREPARO E APLICAÇÃO DE CONCRETO PROJETADO, MEDIDO NO PROJETO - FCK = 20MPA - EM OBRAS DE CONTENÇÃO</t>
  </si>
  <si>
    <t>FORNECIMENTO, PREPARO E APLICAÇÃO DE CONCRETO PROJETADO, MEDIDO NO PROJETO - FCK = 25MPA - EM OBRAS DE CONTENÇÃO</t>
  </si>
  <si>
    <t>FORNECIMENTO, PREPARO E APLICAÇÃO DE CONCRETO PROJETADO, MEDIDO NO PROJETO - FCK = 30MPA - EM OBRAS DE CONTENÇÃO</t>
  </si>
  <si>
    <t>GRAUTE</t>
  </si>
  <si>
    <t>GRAUTE COM PEDRISCO - FORNECIMENTO, PREPARO E APLICAÇÃO</t>
  </si>
  <si>
    <t>GRAUTE - FORNECIMENTO, PREPARO E APLICAÇÃO</t>
  </si>
  <si>
    <t>COLMATAÇÃO DE FISSURAS COM FORNECIMENTO E APLICAÇÃO DE ARGAMASSA EPOXÍDICA</t>
  </si>
  <si>
    <t>BICOS DE INJEÇÃO PARA RESINAS - FORNECIMENTO, INSTALAÇÃO E POSTERIOR CORTE</t>
  </si>
  <si>
    <t>TRATAMENTO DE TRINCAS INATIVAS COM INJEÇÃO DE RESINA EPÓXI</t>
  </si>
  <si>
    <t>CALDA DE CIMENTO PARA INJEÇÃO - FORNECIMENTO, PREPARO E APLICAÇÃO</t>
  </si>
  <si>
    <t>L</t>
  </si>
  <si>
    <t>TRATAMENTO DE TRINCAS INATIVAS COM INJEÇÃO DE RESINA EPÓXI DE BAIXA VISCOSIDADE, BICOMPONENTE, ISENTA DE SOLVENTES</t>
  </si>
  <si>
    <t>CURA QUÍMICA</t>
  </si>
  <si>
    <t>SINALIZAÇÃO</t>
  </si>
  <si>
    <t>SINALIZAÇÃO - TAPUME MÓVEL</t>
  </si>
  <si>
    <t>SINALIZAÇÃO - ILUMINAÇÃO</t>
  </si>
  <si>
    <t>PLACA DE OBRA EM CHAPA DE AÇO GALVANIZADO</t>
  </si>
  <si>
    <t>HIDROJATEAMENTO DE ALTA PRESSÃO PARA LIMPEZA DE SUPERFÍCIES</t>
  </si>
  <si>
    <t>PROTEÇÃO PARA TERCEIROS COM TELA DE NYLON</t>
  </si>
  <si>
    <t>LIXAMENTO MECÂNICO DE SUPERFÍCIES DE CONCRETO</t>
  </si>
  <si>
    <t>FORNECIMENTO E APLICAÇÃO DE RESINA EPOXÍDICA PARA CHUMBAMENTO DE ARMADURAS EM FUROS DE CONCRETO</t>
  </si>
  <si>
    <t>CORTE DE CONCRETO COM DISCO DIAMANTADO ATÉ PROFUNDIDADE DE 13CM</t>
  </si>
  <si>
    <t>REMOÇÃO DE PINTURA EXISTENTE COM REMOVEDOR "PINTOFF" OU SIMILAR</t>
  </si>
  <si>
    <t>TINTA PVA (LÁTEX) - CONCRETO OU REBOCO SEM MASSA CORRIDA</t>
  </si>
  <si>
    <t>FURAÇÃO EM CONCRETO ARMADO</t>
  </si>
  <si>
    <t>FURAÇÃO EM CONCRETO - DIÂMETRO 5/8"</t>
  </si>
  <si>
    <t>CM</t>
  </si>
  <si>
    <t>FURAÇÃO EM CONCRETO - DIÂMETRO 3/4"</t>
  </si>
  <si>
    <t>FURAÇÃO EM CONCRETO - DIÂMETRO 1"</t>
  </si>
  <si>
    <t>FURAÇÃO EM CONCRETO - DIÂMETRO 1 1/4"</t>
  </si>
  <si>
    <t>FURAÇÃO EM CONCRETO ARMADO - DIÂMETRO 2"</t>
  </si>
  <si>
    <t>FURAÇÃO EM CONCRETO ARMADO - DIÂMETRO 3"</t>
  </si>
  <si>
    <t>FURAÇÃO EM CONCRETO ARMADO - DIÂMETRO 4"</t>
  </si>
  <si>
    <t>FURAÇÃO DE CONCRETO ARMADO - DIÂMETRO 1 1/2"</t>
  </si>
  <si>
    <t>APLICAÇÃO DE TINTA ANTI-PICHAÇÃO - BASE SOLVENTE - 2 DEMÃOS</t>
  </si>
  <si>
    <t>APLICAÇÃO DE VERNIZ ANTI-PICHAÇÃO - BASE SOLVENTE - 2 DEMÃOS (REMOÇÃO DA PICHAÇÃO SOMENTE A SECO OU COM ÁGUA E SABÃO)</t>
  </si>
  <si>
    <t>CUSTO HORÁRIO EM OPERAÇÃO DE MÁQUINAS E VIATURAS (INCLUI COMBUSTÍVEL E OPERADOR)</t>
  </si>
  <si>
    <t>CAMINHÃO BASCULANTE 4,0M3</t>
  </si>
  <si>
    <t>CAMINHÃO CARGA SECA CAPACIDADE  8TON.</t>
  </si>
  <si>
    <t>CAMINHÃO CARGA SECA CAPACIDADE 8TON COM GUINDASTE</t>
  </si>
  <si>
    <t>CAMINHÃO COM TANQUE IRRIGADOR DE 6000 LITROS</t>
  </si>
  <si>
    <t>CAMINHÃO TRATOR COM SEMI REBOQUE PLANO CARREGA TUDO</t>
  </si>
  <si>
    <t>COMPRESSOR PORTÁTIL - 295 PCM</t>
  </si>
  <si>
    <t>CARRO POPULAR</t>
  </si>
  <si>
    <t>MOTONIVELADORA - 125HP</t>
  </si>
  <si>
    <t>MOTONIVELADORA</t>
  </si>
  <si>
    <t>PÁ CARREGADEIRA DE PNEUS - 1,80M3</t>
  </si>
  <si>
    <t>RETROESCAVADEIRA CAP CAÇAMBA FRONTAL 0,76M3</t>
  </si>
  <si>
    <t>ROLO COMPACTADOR VIBRATÓRIO LISO 4T</t>
  </si>
  <si>
    <t>ROLO COMPACTADOR  PÉ DE CARNEIRO DE UM CIL. 12,2 TON</t>
  </si>
  <si>
    <t>TRATOR DE TRAÇÃO AGRÍCOLA</t>
  </si>
  <si>
    <t>TRATOR DE ESTEIRA - 9TON</t>
  </si>
  <si>
    <t>TRATOR DE ESTEIRA - 16TON</t>
  </si>
  <si>
    <t>FURGÃO LONGO, TETO ALTO  50% EM OPERAÇÃO</t>
  </si>
  <si>
    <t>CAMINHÃO BASCULANTE 10M3</t>
  </si>
  <si>
    <t>ROMPEDOR</t>
  </si>
  <si>
    <t>CAMINHÃO ESPARGIDOR - 6000L</t>
  </si>
  <si>
    <t>VIBROACABADORA  DE ASFALTO SOBRE ESTEIRA CAP. 300 TON/H</t>
  </si>
  <si>
    <t>GUINDASTE DE LANÇA FIXA SOBRE ESTEIRAS - 12T</t>
  </si>
  <si>
    <t>GUINDASTE HIDRÁULICO SOBRE PNEUS - 20/25 T</t>
  </si>
  <si>
    <t>MÃO DE OBRA PARA SERVIÇOS NAS SUBPREFEITURAS  (INCLUI ENCARGOS SOCIAIS)</t>
  </si>
  <si>
    <t>CALCETEIRO</t>
  </si>
  <si>
    <t>CARPINTEIRO</t>
  </si>
  <si>
    <t>ELETRICISTA</t>
  </si>
  <si>
    <t>ENCANADOR</t>
  </si>
  <si>
    <t>ESGOTEIRO</t>
  </si>
  <si>
    <t>FERREIRO</t>
  </si>
  <si>
    <t>MOTORISTA DE CAMINHÃO</t>
  </si>
  <si>
    <t>OPERADOR DE MÁQUINA PESADA</t>
  </si>
  <si>
    <t>PEDREIRO</t>
  </si>
  <si>
    <t>SERVENTE</t>
  </si>
  <si>
    <t>ENCARREGADO</t>
  </si>
  <si>
    <t>ENGENHEIRO DA OBRA</t>
  </si>
  <si>
    <t>FUNDAÇÕES</t>
  </si>
  <si>
    <t>EXECUÇÃO DE ESTACA RAIZ, SEM O FORNECIMENTO DOS MATERIAIS</t>
  </si>
  <si>
    <t>ESTACA TIPO RAIZ, 100MM, COM PERFURAÇÃO EM SOLO - 10T</t>
  </si>
  <si>
    <t>ESTACA TIPO RAIZ, 100MM, COM PERFURAÇÃO EM ROCHA - 10T</t>
  </si>
  <si>
    <t>ESTACA TIPO RAIZ, 120MM, COM PERFURAÇÃO EM SOLO - 15T</t>
  </si>
  <si>
    <t>ESTACA TIPO RAIZ, 120MM, COM PERFURAÇÃO EM ROCHA - 15T</t>
  </si>
  <si>
    <t>ESTACA TIPO RAIZ, 150MM, COM PERFURAÇÃO EM SOLO - 25T</t>
  </si>
  <si>
    <t>ESTACA TIPO RAIZ, 150MM, COM PERFURAÇÃO EM ROCHA - 25T</t>
  </si>
  <si>
    <t>ESTACA TIPO RAIZ, 160MM, COM PERFURAÇÃO EM SOLO - 35T</t>
  </si>
  <si>
    <t>ESTACA TIPO RAIZ, 160MM, COM PERFURAÇÃO EM ROCHA - 35T</t>
  </si>
  <si>
    <t>ESTACA TIPO RAIZ, 200MM, COM PERFURAÇÃO EM SOLO - 50T</t>
  </si>
  <si>
    <t>ESTACA TIPO RAIZ, 200MM, COM PERFURAÇÃO EM ROCHA - 50T</t>
  </si>
  <si>
    <t>ESTACA TIPO RAIZ, 250MM, COM PERFURAÇÃO EM SOLO - 80T</t>
  </si>
  <si>
    <t>ESTACA TIPO RAIZ, 250MM, COM PERFURAÇÃO EM ROCHA - 80T</t>
  </si>
  <si>
    <t>ESTACA TIPO RAIZ, 310MM, COM PERFURAÇÃO EM SOLO - 100T</t>
  </si>
  <si>
    <t>ESTACA TIPO RAIZ, 310MM, COM PERFURAÇÃO EM ROCHA - 100T</t>
  </si>
  <si>
    <t>ESTACA TIPO RAIZ, 400MM, COM PERFURAÇÃO EM SOLO - 130T</t>
  </si>
  <si>
    <t>ESTACA TIPO RAIZ, 400MM, COM PERFURAÇÃO EM ROCHA - 130T</t>
  </si>
  <si>
    <t>MATERIAIS PARA A ESTACA TIPO RAIZ (AS QUANTIDADES SERÃO LEVANTADAS NO PROJETO)</t>
  </si>
  <si>
    <t>MATERIAIS PARA A ESTACA TIPO RAIZ (AS QUANTIDADES SERÃO LEVANTADAS NO PROJETO) - FORNECIMENTO DE CIMENTO COMUM</t>
  </si>
  <si>
    <t>MATERIAIS PARA A ESTACA TIPO RAIZ (AS QUANTIDADES SERÃO LEVANTADAS NO PROJETO) - FORNECIMENTO DE AREIA</t>
  </si>
  <si>
    <t>MATERIAIS PARA A ESTACA TIPO RAIZ (AS QUANTIDADES SERÃO LEVANTADAS NO PROJETO) - FORNECIMENTO DE AÇO CA-50, COM BITOLA &gt; = 12,5MM</t>
  </si>
  <si>
    <t>MATERIAIS PARA A ESTACA TIPO RAIZ (AS QUANTIDADES SERÃO LEVANTADAS NO PROJETO) - FORNECIMENTO DE AÇO CA-50, COM BITOLA = &lt; 12,5MM</t>
  </si>
  <si>
    <t>MATERIAIS PARA A ESTACA TIPO RAIZ (AS QUANTIDADES SERÃO LEVANTADAS NO PROJETO) - FORNECIMENTO DE ÁGUA</t>
  </si>
  <si>
    <t>MATERIAIS PARA A ESTACA TIPO RAIZ (AS QUANTIDADES SERÃO LEVANTADAS NO PROJETO) - FORNECIMENTO DE ARAME RECOZIDO N.18</t>
  </si>
  <si>
    <t>SERVIÇOS COM AGREGADOS RECICLADOS DE RESÍDUOS DA CONSTRUÇÃO</t>
  </si>
  <si>
    <t>SERVIÇOS NÃO INCLUINDO O FORNECIMENTO DOS  AGREGADOS RECICLADOS</t>
  </si>
  <si>
    <t>REVESTIMENTO PRIMÁRIO COM AGREGADO RECICLADO MISTURADO AO SOLO LOCAL, INCLUSIVE ESCARIFICAÇÃO, VERIFICAÇÃO, UMEDECIMENTO, COMPACTAÇÃO E ENSAIOS, CAMADA ACABADA, SEM FORNECIMENTO DE AGREGADO</t>
  </si>
  <si>
    <t>BASE DE AGREGADO RECICLADO, SEM FORNECIMENTO DE AGREGADO</t>
  </si>
  <si>
    <t>REFORÇO SO SUB-LEITO/SUB-BASE DE SOLO MELHORADO COM AGREGADO RECICLADO 10% EM VOLUME, SEM FORNECIMENTO DE AGREGADO</t>
  </si>
  <si>
    <t>REFORÇO DO SUB-LEITO/SUB-BASE DE SOLO MELHORADO COM AGREGADO RECICLADO 20% EM VOLUME, SEM FORNECIMENTO DE AGREGADO</t>
  </si>
  <si>
    <t>REFORÇO DO SUB-LEITO/SUB-BASE DE SOLO MELHORADO COM AGREGADO RECICLADO 30% EM VOLUME, SEM FORNECIMENTO DE AGREGADO</t>
  </si>
  <si>
    <t>REFORÇO DO SUB-LEITO/SUB-BASE DE SOLO MELHORADO COM AGREGADO RECICLADO 40% EM VOLUME, SEM FORNECIMENTO DE AGREGADO</t>
  </si>
  <si>
    <t>REFORÇO DO SUB-LEITO/SUB-BASE DE SOLO MELHORADO COM AGREGADO RECICLADO 50% EM VOLUME, SEM FORNECIMENTO DE AGREGADO</t>
  </si>
  <si>
    <t>REFORÇO DO SUB-LEITO/SUB-BASE DE SOLO MELHORADO COM AGREGADO RECICLADO 60% EM VOLUME, SEM FORNECIMENTO DE AGREGADO</t>
  </si>
  <si>
    <t>LASTRO DE AGREGADO RECICLADO, SEM FORNECIMENTO DE AGREGADO</t>
  </si>
  <si>
    <t>DRENO DE AGREGADO RECICLADO, SEM FORNECIMENTO DE AGREGADO</t>
  </si>
  <si>
    <t>SERVIÇOS INCLUINDO O FORNECIMENTO DOS AGREGADOS RECICLADOS</t>
  </si>
  <si>
    <t>FUNDAÇÃO DE AGREGADO RECICLADO, COM FORNECIMENTO DE AGREGADO</t>
  </si>
  <si>
    <t>REVESTIMENTO PRIMÁRIO COM AGREGADO RECICLADO MISTURADO AO SOLO LOCAL, COM FORNECIMENTO DE AGREGADO</t>
  </si>
  <si>
    <t>BASE DE AGREGADO RECICLADO, COM FORNECIMENTO DE AGREGADO</t>
  </si>
  <si>
    <t>REFORÇO DO SUB-LEITO/SUB-BASE DE SOLO MELHORADO COM AGREGADO RECICLADO 10% EM VOLUME, COM FORNECIMENTO DE AGREGADO</t>
  </si>
  <si>
    <t>REFORÇO DO SUB-LEITO/SUB-BASE DE SOLO MELHORADO COM AGREGADO RECICLADO 20% EM VOLUME, COM FORNECIMENTO DE AGREGADO</t>
  </si>
  <si>
    <t>REFORÇO DO SUB-LEITO/SUB-BASE DE SOLO MELHORADO COM AGREGADO RECICLADO 30% EM VOLUME, COM FORNECIMENTO DE AGREGADO</t>
  </si>
  <si>
    <t>REFORÇO DO SUB-LEITO/SUB-BASE DE SOLO MELHORADO COM AGREGADO RECICLADO 40% EM VOLUME, COM FORNECIMENTO DE AGREGADO</t>
  </si>
  <si>
    <t>REFORÇO DO SUB-LEITO/SUB-BASE DE SOLO MELHORADO COM AGREGADO RECICLADO 50% EM VOLUME, COM FORNECIMENTO DE AGREGADO</t>
  </si>
  <si>
    <t>REFORÇO DO SUB-LEITO/SUB-BASE DE SOLO MELHORADO COM AGREGADO RECICLADO 60% EM VOLUME, COM FORNECIMENTO DE AGREGADO</t>
  </si>
  <si>
    <t>LASTRO DE AGREGADO RECICLADO, COM FORNECIMENTO DE AGREGADO</t>
  </si>
  <si>
    <t>DRENO DE AGREGADO RECICLADO, COM FORNECIMENTO DE AGREGADO</t>
  </si>
  <si>
    <t>TÚNEIS</t>
  </si>
  <si>
    <t>ESCAVAÇÃO MANUAL EM SOLO PARA EXECUÇÃO DE TÚNEL POR SISTEMA NÃO DESTRUTIVO, INCLUSIVE REMOÇÃO DO MATERIAL ESCAVADO ATÉ FORA DO POÇO</t>
  </si>
  <si>
    <t>ESCAVAÇÃO MANUAL EM SOLO PARA EXECUÇÃO DE POÇO DE ACESSO</t>
  </si>
  <si>
    <t>ILUMINAÇÃO E VENTILAÇÃO PARA EXECUÇÃO DE TÚNEL POR SISTEMA NÃO DESTRUTIVO</t>
  </si>
  <si>
    <t>EXECUÇÃO DE POÇO DE ACESSO EM CHAPA DE AÇO CORRUGADA, INCLUSA MONTAGEM DAS CHAPAS E CONSOLIDAÇÃO EXTERNA COM INJEÇÃO DE SOLO-CIMENTO, SEM FORNECIMENTO DE SOLO, CIMENTO E CHAPAS DE AÇO</t>
  </si>
  <si>
    <t>EXECUÇÃO DE POÇO DE ACESSO EM CHAPA DE AÇO CORRUGADA, INCLUSA MONTAGEM DAS CHAPAS E CONSOLIDAÇÃO EXTERNA COM INJEÇÃO DE SOLO-CIMENTO, SEM FORNECIMENTO DE SOLO, CIMENTO E CHAPAS DE AÇO - DIÂMETRO 2,40M</t>
  </si>
  <si>
    <t>EXECUÇÃO DE POÇO DE ACESSO EM CHAPA DE AÇO CORRUGADA, INCLUSA MONTAGEM DAS CHAPAS E CONSOLIDAÇÃO EXTERNA COM INJEÇÃO DE SOLO-CIMENTO, SEM FORNECIMENTO DE SOLO, CIMENTO E CHAPAS DE AÇO - DIÂMETRO 2,60M</t>
  </si>
  <si>
    <t>EXECUÇÃO DE POÇO DE ACESSO EM CHAPA DE AÇO CORRUGADA, INCLUSA MONTAGEM DAS CHAPAS E CONSOLIDAÇÃO EXTERNA COM INJEÇÃO DE SOLO-CIMENTO, SEM FORNECIMENTO DE SOLO, CIMENTO E CHAPAS DE AÇO - DIÂMETRO 2,80M</t>
  </si>
  <si>
    <t>EXECUÇÃO DE POÇO DE ACESSO EM CHAPA DE AÇO CORRUGADA, INCLUSA MONTAGEM DAS CHAPAS E CONSOLIDAÇÃO EXTERNA COM INJEÇÃO DE SOLO-CIMENTO, SEM FORNECIMENTO DE SOLO, CIMENTO E CHAPAS DE AÇO - DIÂMETRO 3,00M</t>
  </si>
  <si>
    <t>EXECUÇÃO DE POÇO DE ACESSO EM CHAPA DE AÇO CORRUGADA, INCLUSA MONTAGEM DAS CHAPAS E CONSOLIDAÇÃO EXTERNA COM INJEÇÃO DE SOLO-CIMENTO, SEM FORNECIMENTO DE SOLO, CIMENTO E CHAPAS DE AÇO - DIÂMETRO 3,20M</t>
  </si>
  <si>
    <t>EXECUÇÃO DE "TUNNEL LINER" INCLUSA MONTAGEM DAS CHAPAS E CONSOLIDAÇÃO EXTERNA COM INJEÇÃO DE SOLO-CIMENTO, SEM FORNECIMENTO DAS CHAPAS DE AÇO, SOLO E CIMENTO</t>
  </si>
  <si>
    <t>EXECUÇÃO DE "TUNNEL LINER" INCLUSA MONTAGEM DAS CHAPAS E CONSOLIDAÇÃO EXTERNA COM INJEÇÃO DE SOLO-CIMENTO, SEM FORNECIMENTO DAS CHAPAS DE AÇO, SOLO E CIMENTO - DIÂMETRO 1,60M</t>
  </si>
  <si>
    <t>EXECUÇÃO DE "TUNNEL LINER" INCLUSA MONTAGEM DAS CHAPAS E CONSOLIDAÇÃO EXTERNA COM INJEÇÃO DE SOLO-CIMENTO, SEM FORNECIMENTO DAS CHAPAS DE AÇO, SOLO E CIMENTO - DIÂMETRO 1,80M</t>
  </si>
  <si>
    <t>EXECUÇÃO DE "TUNNEL LINER" INCLUSA MONTAGEM DAS CHAPAS E CONSOLIDAÇÃO EXTERNA COM INJEÇÃO DE SOLO-CIMENTO, SEM FORNECIMENTO DAS CHAPAS DE AÇO, SOLO E CIMENTO - DIÂMETRO 2,00M</t>
  </si>
  <si>
    <t>EXECUÇÃO DE "TUNNEL LINER" INCLUSA MONTAGEM DAS CHAPAS E CONSOLIDAÇÃO EXTERNA COM INJEÇÃO DE SOLO-CIMENTO, SEM FORNECIMENTO DAS CHAPAS DE AÇO, SOLO E CIMENTO - DIÂMETRO 2,20M</t>
  </si>
  <si>
    <t>FORNECIMENTO DE CHAPA DE AÇO CORRUGADA, TIPO "TUNNEL LINER", GALVANIZADA</t>
  </si>
  <si>
    <t>FORNECIMENTO DE CHAPA DE AÇO CORRUGADA, TIPO "TUNNEL LINER", GALVANIZADA - DIÂMETRO 1,60M E ESPESSURA 2,70MM</t>
  </si>
  <si>
    <t>FORNECIMENTO DE CHAPA DE AÇO CORRUGADA, TIPO "TUNNEL LINER", GALVANIZADA - DIÂMETRO 1,80M E ESPESSURA 2,70MM</t>
  </si>
  <si>
    <t>FORNECIMENTO DE CHAPA DE AÇO CORRUGADA, TIPO "TUNNEL LINER", GALVANIZADA - DIÂMETRO 2,00M E ESPESSURA 2,70MM</t>
  </si>
  <si>
    <t>FORNECIMENTO DE CHAPA DE AÇO CORRUGADA, TIPO "TUNNEL LINER", GALVANIZADA - DIÂMETRO 2,20M E ESPESSURA 2,70MM</t>
  </si>
  <si>
    <t>FORNECIMENTO DE CHAPA DE AÇO CORRUGADA, TIPO "TUNNEL LINER", GALVANIZADA - DIÂMETRO 2,40M E ESPESSURA 2,70MM</t>
  </si>
  <si>
    <t>FORNECIMENTO DE CHAPA DE AÇO CORRUGADA, TIPO "TUNNEL LINER", GALVANIZADA - DIÂMETRO 2,60M E ESPESSURA 2,70MM</t>
  </si>
  <si>
    <t>FORNECIMENTO DE CHAPA DE AÇO CORRUGADA, TIPO "TUNNEL LINER", GALVANIZADA - DIÂMETRO 2,80M E ESPESSURA 2,70MM</t>
  </si>
  <si>
    <t>FORNECIMENTO DE CHAPA DE AÇO CORRUGADA, TIPO "TUNNEL LINER", GALVANIZADA - DIÂMETRO 3,00M E ESPESSURA 2,70MM</t>
  </si>
  <si>
    <t>FORNECIMENTO DE CHAPA DE AÇO CORRUGADA, TIPO "TUNNEL LINER", GALVANIZADA - DIÂMETRO 3,20M E ESPESSURA 2,70MM</t>
  </si>
  <si>
    <t>FORNECIMENTO DE CHAPA DE AÇO CORRUGADA, TIPO "TUNNEL LINER", GALVANIZADA - DIÂMETRO 2,00M E ESPESSURA 3,40MM</t>
  </si>
  <si>
    <t>FORNECIMENTO DE CHAPA DE AÇO CORRUGADA, TIPO "TUNNEL LINER", GALVANIZADA - DIÂMETRO 2,20M E ESPESSURA 3,40MM</t>
  </si>
  <si>
    <t>FORNECIMENTO DE CHAPA DE AÇO CORRUGADA, TIPO "TUNNEL LINER", GALVANIZADA - DIÂMETRO 2,40M E ESPESSURA 3,40MM</t>
  </si>
  <si>
    <t>FORNECIMENTO DE CHAPA DE AÇO CORRUGADA, TIPO "TUNNEL LINER", GALVANIZADA - DIÂMETRO 2,60M E ESPESSURA 3,40MM</t>
  </si>
  <si>
    <t>FORNECIMENTO DE CHAPA DE AÇO CORRUGADA, TIPO "TUNNEL LINER", GALVANIZADA - DIÂMETRO 2,80M E ESPESSURA 3,40MM</t>
  </si>
  <si>
    <t>FORNECIMENTO DE CHAPA DE AÇO CORRUGADA, TIPO "TUNNEL LINER", GALVANIZADA - DIÂMETRO 3,00M E ESPESSURA 3,40MM</t>
  </si>
  <si>
    <t>FORNECIMENTO DE CHAPA DE AÇO CORRUGADA, TIPO "TUNNEL LINER", GALVANIZADA - DIÂMETRO 3,20M E ESPESSURA 3,40MM</t>
  </si>
  <si>
    <t>FORNECIMENTO DE CHAPA PRETA DE AÇO CORRUGADA, TIPO "TUNNEL LINER"</t>
  </si>
  <si>
    <t>FORNECIMENTO DE CHAPA PRETA DE AÇO CORRUGADA, TIPO "TUNNEL LINER" - DIÂMETRO 1,60M E ESPESSURA 2,50MM</t>
  </si>
  <si>
    <t>FORNECIMENTO DE CHAPA PRETA DE AÇO CORRUGADA, TIPO "TUNNEL LINER" - DIÂMETRO 1,80M E ESPESSURA 2,50MM</t>
  </si>
  <si>
    <t>FORNECIMENTO DE CHAPA PRETA DE AÇO CORRUGADA, TIPO "TUNNEL LINER" - DIÂMETRO 2,00M E ESPESSURA 2,50MM</t>
  </si>
  <si>
    <t>FORNECIMENTO DE CHAPA PRETA DE AÇO CORRUGADA, TIPO "TUNNEL LINER" - DIÂMETRO 2,20M E ESPESSURA 2,50MM</t>
  </si>
  <si>
    <t>FORNECIMENTO DE CHAPA PRETA DE AÇO CORRUGADA, TIPO "TUNNEL LINER" - DIÂMETRO 2,40M E ESPESSURA 2,50MM</t>
  </si>
  <si>
    <t>FORNECIMENTO DE CHAPA PRETA DE AÇO CORRUGADA, TIPO "TUNNEL LINER" - DIÂMETRO 2,60M E ESPESSURA 2,50MM</t>
  </si>
  <si>
    <t>FORNECIMENTO DE CHAPA PRETA DE AÇO CORRUGADA, TIPO "TUNNEL LINER" - DIÂMETRO 2,80M E ESPESSURA 2,50MM</t>
  </si>
  <si>
    <t>FORNECIMENTO DE CHAPA PRETA DE AÇO CORRUGADA, TIPO "TUNNEL LINER" - DIÂMETRO 3,00M E ESPESSURA 2,50MM</t>
  </si>
  <si>
    <t>FORNECIMENTO DE CHAPA PRETA DE AÇO CORRUGADA, TIPO "TUNNEL LINER" - DIÂMETRO 3,20M E ESPESSURA 2,50MM</t>
  </si>
  <si>
    <t>FORNECIMENTO DE CHAPA PRETA DE AÇO CORRUGADA, TIPO "TUNNEL LINER" - DIÂMETRO 2,00M E ESPESSURA 3,40MM</t>
  </si>
  <si>
    <t>FORNECIMENTO DE CHAPA PRETA DE AÇO CORRUGADA, TIPO "TUNNEL LINER" - DIÂMETRO 2,20M E ESPESSURA 3,40MM</t>
  </si>
  <si>
    <t>FORNECIMENTO DE CHAPA PRETA DE AÇO CORRUGADA, TIPO "TUNNEL LINER" - DIÂMETRO 2,40M E ESPESSURA 3,40MM</t>
  </si>
  <si>
    <t>FORNECIMENTO DE CHAPA PRETA DE AÇO CORRUGADA, TIPO "TUNNEL LINER" - DIÂMETRO 2,60M E ESPESSURA 3,40MM</t>
  </si>
  <si>
    <t>FORNECIMENTO DE CHAPA PRETA DE AÇO CORRUGADA, TIPO "TUNNEL LINER" - DIÂMETRO 2,80M E ESPESSURA 3,40MM</t>
  </si>
  <si>
    <t>FORNECIMENTO DE CHAPA PRETA DE AÇO CORRUGADA, TIPO "TUNNEL LINER" - DIÂMETRO 3,00M E ESPESSURA 3,40MM</t>
  </si>
  <si>
    <t>FORNECIMENTO DE CHAPA PRETA DE AÇO CORRUGADA, TIPO "TUNNEL LINER" - DIÂMETRO 3,20M E ESPESSURA 3,40MM</t>
  </si>
  <si>
    <t>CAMBOTAS METÁLICAS PARA TÚNEL NATM</t>
  </si>
  <si>
    <t>FORNECIMENTO E APLICAÇÃO DE ENFILAGEM, COM TUBO DE AÇO, DIÂMETRO 2 1/2" E PAREDE DE 5,16MM DE ESPESSURA, EXCETO INJEÇÃO, PARA IMPLATAÇÃO DE TÚNEL NATM</t>
  </si>
  <si>
    <t>FORMAS METÁLICAS PARA CONCRETAGEM DO REVESTIMENTO INTERNO DE "TUNNEL LINER", FORNECIMENTO, MONTAGEM E POSTERIOR DESMONTAGEM</t>
  </si>
  <si>
    <t>5.6</t>
  </si>
  <si>
    <t>5.7</t>
  </si>
  <si>
    <t>5.8</t>
  </si>
  <si>
    <t>9.1</t>
  </si>
  <si>
    <t>9.2</t>
  </si>
  <si>
    <t>TOTAL OBRA</t>
  </si>
  <si>
    <t>TOTAL GERAL</t>
  </si>
  <si>
    <t>5.9</t>
  </si>
  <si>
    <t>COMP 002</t>
  </si>
  <si>
    <t>Solo-Cimento a 13%</t>
  </si>
  <si>
    <t>sc</t>
  </si>
  <si>
    <t>Abraçadeira de Nylon</t>
  </si>
  <si>
    <t>unid</t>
  </si>
  <si>
    <t>4.4</t>
  </si>
  <si>
    <t>5.10</t>
  </si>
  <si>
    <t>COMP 001</t>
  </si>
  <si>
    <t xml:space="preserve">Fonte de Preços: </t>
  </si>
  <si>
    <t>Comp 003</t>
  </si>
  <si>
    <t>4.6</t>
  </si>
  <si>
    <t>PLANILHA ORÇAMENTARIA DETALHADA</t>
  </si>
  <si>
    <t>PLANILHA ORÇAMENTARIA  RESUMO</t>
  </si>
  <si>
    <t>CRONOGRAMA FISICO FINANCEIRO</t>
  </si>
  <si>
    <t>LOCAL:</t>
  </si>
  <si>
    <t>FONTE DE PREÇOS:</t>
  </si>
  <si>
    <t>Administração Local - Acórdão 2622/2013 - 6,99%</t>
  </si>
  <si>
    <t>SERVIÇOS</t>
  </si>
  <si>
    <t>MÊS 01</t>
  </si>
  <si>
    <t>MÊS 02</t>
  </si>
  <si>
    <t>MÊS 03</t>
  </si>
  <si>
    <t>MÊS 04</t>
  </si>
  <si>
    <t>MÊS 05</t>
  </si>
  <si>
    <t>VALOR</t>
  </si>
  <si>
    <t>TOTAL</t>
  </si>
  <si>
    <t>VALOR  REALIZADO NO MÊS</t>
  </si>
  <si>
    <t>BDI NO MÊS</t>
  </si>
  <si>
    <t>VALOR TOTAL REALIZADO NO MÊS COM BDI</t>
  </si>
  <si>
    <t>VALOR  TOTAL ACUMULADO</t>
  </si>
  <si>
    <t>Avenida Miguel Stéfano nº 3900 - Água Funda, São Paulo, SP</t>
  </si>
  <si>
    <t>BDI OBRA - XX%</t>
  </si>
  <si>
    <t>XX%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</si>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</sst>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\-00\-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8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0"/>
      <color theme="1"/>
      <name val="Verdan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2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164" fontId="4" fillId="0" borderId="0" xfId="6" applyNumberFormat="1" applyFont="1" applyFill="1" applyBorder="1" applyAlignment="1">
      <alignment horizontal="center" wrapText="1"/>
    </xf>
    <xf numFmtId="0" fontId="6" fillId="0" borderId="0" xfId="6" applyFont="1" applyFill="1" applyBorder="1" applyAlignment="1">
      <alignment wrapText="1"/>
    </xf>
    <xf numFmtId="0" fontId="6" fillId="0" borderId="0" xfId="6" applyFont="1" applyFill="1" applyBorder="1" applyAlignment="1">
      <alignment horizontal="center" wrapText="1"/>
    </xf>
    <xf numFmtId="4" fontId="7" fillId="0" borderId="0" xfId="6" applyNumberFormat="1" applyFont="1" applyFill="1" applyBorder="1" applyAlignment="1">
      <alignment horizontal="right" wrapText="1"/>
    </xf>
    <xf numFmtId="164" fontId="4" fillId="0" borderId="3" xfId="6" applyNumberFormat="1" applyFont="1" applyFill="1" applyBorder="1" applyAlignment="1">
      <alignment horizontal="center" wrapText="1"/>
    </xf>
    <xf numFmtId="0" fontId="6" fillId="0" borderId="3" xfId="6" applyFont="1" applyFill="1" applyBorder="1" applyAlignment="1">
      <alignment wrapText="1"/>
    </xf>
    <xf numFmtId="0" fontId="6" fillId="0" borderId="3" xfId="6" applyFont="1" applyFill="1" applyBorder="1" applyAlignment="1">
      <alignment horizontal="center" wrapText="1"/>
    </xf>
    <xf numFmtId="4" fontId="7" fillId="0" borderId="3" xfId="6" applyNumberFormat="1" applyFont="1" applyFill="1" applyBorder="1" applyAlignment="1">
      <alignment horizontal="right" wrapText="1"/>
    </xf>
    <xf numFmtId="164" fontId="3" fillId="3" borderId="3" xfId="5" applyNumberFormat="1" applyFont="1" applyFill="1" applyBorder="1" applyAlignment="1">
      <alignment horizontal="center"/>
    </xf>
    <xf numFmtId="0" fontId="8" fillId="4" borderId="3" xfId="5" applyFont="1" applyFill="1" applyBorder="1" applyAlignment="1">
      <alignment wrapText="1"/>
    </xf>
    <xf numFmtId="0" fontId="8" fillId="4" borderId="3" xfId="5" applyFont="1" applyFill="1" applyBorder="1" applyAlignment="1">
      <alignment horizontal="center"/>
    </xf>
    <xf numFmtId="4" fontId="9" fillId="5" borderId="3" xfId="5" applyNumberFormat="1" applyFont="1" applyFill="1" applyBorder="1" applyAlignment="1">
      <alignment horizontal="right"/>
    </xf>
    <xf numFmtId="164" fontId="4" fillId="0" borderId="4" xfId="6" applyNumberFormat="1" applyFont="1" applyFill="1" applyBorder="1" applyAlignment="1">
      <alignment horizontal="center" wrapText="1"/>
    </xf>
    <xf numFmtId="164" fontId="3" fillId="5" borderId="3" xfId="5" applyNumberFormat="1" applyFont="1" applyFill="1" applyBorder="1" applyAlignment="1">
      <alignment horizontal="center"/>
    </xf>
    <xf numFmtId="0" fontId="6" fillId="0" borderId="4" xfId="6" applyFont="1" applyFill="1" applyBorder="1" applyAlignment="1">
      <alignment wrapText="1"/>
    </xf>
    <xf numFmtId="0" fontId="8" fillId="5" borderId="3" xfId="5" applyFont="1" applyFill="1" applyBorder="1" applyAlignment="1">
      <alignment wrapText="1"/>
    </xf>
    <xf numFmtId="0" fontId="8" fillId="4" borderId="3" xfId="5" applyFont="1" applyFill="1" applyBorder="1" applyAlignment="1">
      <alignment horizontal="center" wrapText="1"/>
    </xf>
    <xf numFmtId="0" fontId="6" fillId="0" borderId="4" xfId="6" applyFont="1" applyFill="1" applyBorder="1" applyAlignment="1">
      <alignment horizontal="center" wrapText="1"/>
    </xf>
    <xf numFmtId="0" fontId="8" fillId="5" borderId="3" xfId="5" applyFont="1" applyFill="1" applyBorder="1" applyAlignment="1">
      <alignment horizontal="center" wrapText="1"/>
    </xf>
    <xf numFmtId="4" fontId="7" fillId="0" borderId="4" xfId="6" applyNumberFormat="1" applyFont="1" applyFill="1" applyBorder="1" applyAlignment="1">
      <alignment horizontal="right" wrapText="1"/>
    </xf>
    <xf numFmtId="0" fontId="3" fillId="3" borderId="3" xfId="5" applyFont="1" applyFill="1" applyBorder="1" applyAlignment="1">
      <alignment horizontal="center"/>
    </xf>
    <xf numFmtId="0" fontId="3" fillId="3" borderId="3" xfId="5" applyFont="1" applyFill="1" applyBorder="1" applyAlignment="1">
      <alignment horizontal="center" wrapText="1"/>
    </xf>
    <xf numFmtId="0" fontId="3" fillId="4" borderId="3" xfId="5" applyFont="1" applyFill="1" applyBorder="1" applyAlignment="1">
      <alignment horizontal="center" wrapText="1"/>
    </xf>
    <xf numFmtId="4" fontId="3" fillId="4" borderId="3" xfId="5" applyNumberFormat="1" applyFont="1" applyFill="1" applyBorder="1" applyAlignment="1">
      <alignment horizontal="right" wrapText="1"/>
    </xf>
    <xf numFmtId="0" fontId="11" fillId="0" borderId="0" xfId="0" applyFont="1" applyAlignment="1">
      <alignment vertical="top"/>
    </xf>
    <xf numFmtId="0" fontId="13" fillId="0" borderId="0" xfId="0" applyFont="1" applyAlignment="1">
      <alignment vertical="top"/>
    </xf>
    <xf numFmtId="4" fontId="11" fillId="0" borderId="0" xfId="1" applyNumberFormat="1" applyFont="1" applyAlignment="1">
      <alignment horizontal="right" vertical="center"/>
    </xf>
    <xf numFmtId="4" fontId="13" fillId="0" borderId="0" xfId="1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3" fontId="11" fillId="0" borderId="0" xfId="1" applyFont="1" applyAlignment="1">
      <alignment vertical="center"/>
    </xf>
    <xf numFmtId="43" fontId="13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justify" vertical="center"/>
    </xf>
    <xf numFmtId="0" fontId="15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3" fontId="16" fillId="0" borderId="1" xfId="1" applyFont="1" applyBorder="1" applyAlignment="1">
      <alignment vertical="center"/>
    </xf>
    <xf numFmtId="4" fontId="16" fillId="0" borderId="1" xfId="1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justify" vertical="center"/>
    </xf>
    <xf numFmtId="43" fontId="12" fillId="2" borderId="1" xfId="1" applyFont="1" applyFill="1" applyBorder="1" applyAlignment="1">
      <alignment vertical="center"/>
    </xf>
    <xf numFmtId="4" fontId="12" fillId="2" borderId="1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top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justify" vertical="center"/>
    </xf>
    <xf numFmtId="4" fontId="16" fillId="0" borderId="1" xfId="0" applyNumberFormat="1" applyFont="1" applyBorder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43" fontId="16" fillId="0" borderId="0" xfId="1" applyFont="1" applyAlignment="1">
      <alignment vertical="center"/>
    </xf>
    <xf numFmtId="4" fontId="16" fillId="0" borderId="0" xfId="1" applyNumberFormat="1" applyFont="1" applyAlignment="1">
      <alignment horizontal="right" vertical="center"/>
    </xf>
    <xf numFmtId="4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left" vertical="center"/>
    </xf>
    <xf numFmtId="4" fontId="0" fillId="0" borderId="0" xfId="0" applyNumberFormat="1"/>
    <xf numFmtId="0" fontId="14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vertical="center"/>
    </xf>
    <xf numFmtId="4" fontId="12" fillId="0" borderId="0" xfId="1" applyNumberFormat="1" applyFont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" fontId="16" fillId="0" borderId="0" xfId="0" applyNumberFormat="1" applyFont="1" applyAlignment="1">
      <alignment horizontal="right" vertical="center"/>
    </xf>
    <xf numFmtId="0" fontId="20" fillId="0" borderId="0" xfId="0" applyFont="1"/>
    <xf numFmtId="4" fontId="2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19" fillId="0" borderId="7" xfId="0" applyFont="1" applyBorder="1"/>
    <xf numFmtId="0" fontId="19" fillId="0" borderId="8" xfId="0" applyFont="1" applyBorder="1"/>
    <xf numFmtId="4" fontId="19" fillId="0" borderId="9" xfId="0" applyNumberFormat="1" applyFont="1" applyBorder="1"/>
    <xf numFmtId="0" fontId="19" fillId="0" borderId="10" xfId="0" applyFont="1" applyBorder="1"/>
    <xf numFmtId="0" fontId="19" fillId="0" borderId="5" xfId="0" applyFont="1" applyBorder="1"/>
    <xf numFmtId="4" fontId="19" fillId="0" borderId="11" xfId="0" applyNumberFormat="1" applyFont="1" applyBorder="1"/>
    <xf numFmtId="0" fontId="19" fillId="0" borderId="12" xfId="0" applyFont="1" applyBorder="1"/>
    <xf numFmtId="4" fontId="19" fillId="0" borderId="13" xfId="0" applyNumberFormat="1" applyFont="1" applyBorder="1"/>
    <xf numFmtId="0" fontId="21" fillId="0" borderId="0" xfId="0" applyFont="1" applyAlignment="1">
      <alignment wrapText="1"/>
    </xf>
    <xf numFmtId="0" fontId="22" fillId="0" borderId="14" xfId="0" applyFont="1" applyBorder="1"/>
    <xf numFmtId="0" fontId="22" fillId="0" borderId="15" xfId="0" applyFont="1" applyBorder="1"/>
    <xf numFmtId="4" fontId="22" fillId="0" borderId="16" xfId="0" applyNumberFormat="1" applyFont="1" applyBorder="1"/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/>
    <xf numFmtId="4" fontId="22" fillId="0" borderId="0" xfId="0" applyNumberFormat="1" applyFont="1"/>
    <xf numFmtId="0" fontId="16" fillId="0" borderId="0" xfId="0" applyFont="1" applyAlignment="1">
      <alignment horizontal="left" vertical="center" wrapText="1"/>
    </xf>
    <xf numFmtId="10" fontId="19" fillId="0" borderId="18" xfId="0" applyNumberFormat="1" applyFont="1" applyBorder="1"/>
    <xf numFmtId="4" fontId="19" fillId="0" borderId="6" xfId="0" applyNumberFormat="1" applyFont="1" applyBorder="1"/>
    <xf numFmtId="0" fontId="19" fillId="0" borderId="6" xfId="0" applyFont="1" applyBorder="1"/>
    <xf numFmtId="10" fontId="19" fillId="0" borderId="17" xfId="0" applyNumberFormat="1" applyFont="1" applyBorder="1"/>
    <xf numFmtId="4" fontId="19" fillId="0" borderId="19" xfId="0" applyNumberFormat="1" applyFont="1" applyBorder="1"/>
    <xf numFmtId="4" fontId="19" fillId="0" borderId="1" xfId="0" applyNumberFormat="1" applyFont="1" applyBorder="1"/>
    <xf numFmtId="4" fontId="0" fillId="0" borderId="1" xfId="0" applyNumberFormat="1" applyBorder="1"/>
    <xf numFmtId="10" fontId="24" fillId="0" borderId="20" xfId="0" applyNumberFormat="1" applyFont="1" applyFill="1" applyBorder="1" applyAlignment="1">
      <alignment horizontal="left" vertical="center"/>
    </xf>
    <xf numFmtId="0" fontId="0" fillId="0" borderId="3" xfId="0" applyBorder="1"/>
    <xf numFmtId="0" fontId="0" fillId="0" borderId="2" xfId="0" applyBorder="1" applyAlignment="1">
      <alignment horizontal="right"/>
    </xf>
    <xf numFmtId="10" fontId="23" fillId="0" borderId="20" xfId="0" applyNumberFormat="1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left" vertical="center"/>
    </xf>
    <xf numFmtId="10" fontId="0" fillId="0" borderId="2" xfId="0" applyNumberFormat="1" applyBorder="1" applyAlignment="1">
      <alignment horizontal="right"/>
    </xf>
    <xf numFmtId="0" fontId="19" fillId="0" borderId="3" xfId="0" applyFont="1" applyBorder="1"/>
    <xf numFmtId="0" fontId="19" fillId="0" borderId="2" xfId="0" applyFont="1" applyBorder="1" applyAlignment="1">
      <alignment horizontal="right"/>
    </xf>
    <xf numFmtId="0" fontId="19" fillId="0" borderId="20" xfId="0" applyFont="1" applyBorder="1"/>
    <xf numFmtId="10" fontId="19" fillId="0" borderId="3" xfId="0" applyNumberFormat="1" applyFont="1" applyBorder="1"/>
    <xf numFmtId="0" fontId="19" fillId="0" borderId="1" xfId="0" applyFont="1" applyBorder="1" applyAlignment="1">
      <alignment horizontal="right"/>
    </xf>
    <xf numFmtId="4" fontId="22" fillId="0" borderId="1" xfId="0" applyNumberFormat="1" applyFont="1" applyBorder="1" applyAlignment="1">
      <alignment horizontal="right"/>
    </xf>
    <xf numFmtId="10" fontId="19" fillId="0" borderId="21" xfId="0" applyNumberFormat="1" applyFont="1" applyBorder="1"/>
    <xf numFmtId="0" fontId="19" fillId="0" borderId="0" xfId="0" applyFont="1" applyBorder="1"/>
    <xf numFmtId="0" fontId="19" fillId="0" borderId="22" xfId="0" applyFont="1" applyBorder="1"/>
    <xf numFmtId="0" fontId="19" fillId="0" borderId="24" xfId="0" applyFont="1" applyBorder="1"/>
    <xf numFmtId="0" fontId="19" fillId="0" borderId="4" xfId="0" applyFont="1" applyBorder="1"/>
    <xf numFmtId="4" fontId="19" fillId="0" borderId="23" xfId="0" applyNumberFormat="1" applyFont="1" applyBorder="1" applyAlignment="1">
      <alignment horizontal="right" vertical="center"/>
    </xf>
    <xf numFmtId="0" fontId="19" fillId="0" borderId="9" xfId="0" applyFont="1" applyBorder="1"/>
    <xf numFmtId="4" fontId="19" fillId="0" borderId="25" xfId="0" applyNumberFormat="1" applyFont="1" applyBorder="1"/>
    <xf numFmtId="4" fontId="19" fillId="0" borderId="26" xfId="0" applyNumberFormat="1" applyFont="1" applyBorder="1"/>
    <xf numFmtId="4" fontId="19" fillId="0" borderId="27" xfId="0" applyNumberFormat="1" applyFont="1" applyBorder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0" fontId="19" fillId="0" borderId="7" xfId="0" applyNumberFormat="1" applyFont="1" applyBorder="1"/>
    <xf numFmtId="4" fontId="19" fillId="0" borderId="28" xfId="0" applyNumberFormat="1" applyFont="1" applyBorder="1"/>
    <xf numFmtId="0" fontId="19" fillId="0" borderId="26" xfId="0" applyFont="1" applyBorder="1"/>
    <xf numFmtId="0" fontId="19" fillId="0" borderId="27" xfId="0" applyFont="1" applyBorder="1"/>
    <xf numFmtId="10" fontId="19" fillId="0" borderId="8" xfId="0" applyNumberFormat="1" applyFont="1" applyBorder="1"/>
    <xf numFmtId="10" fontId="19" fillId="0" borderId="9" xfId="0" applyNumberFormat="1" applyFont="1" applyBorder="1"/>
    <xf numFmtId="43" fontId="16" fillId="0" borderId="0" xfId="0" applyNumberFormat="1" applyFont="1" applyAlignment="1">
      <alignment vertical="top"/>
    </xf>
    <xf numFmtId="0" fontId="19" fillId="0" borderId="14" xfId="0" applyFont="1" applyBorder="1"/>
    <xf numFmtId="10" fontId="19" fillId="0" borderId="16" xfId="0" applyNumberFormat="1" applyFont="1" applyBorder="1"/>
    <xf numFmtId="0" fontId="19" fillId="0" borderId="16" xfId="0" applyFont="1" applyBorder="1"/>
    <xf numFmtId="0" fontId="22" fillId="0" borderId="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6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center" vertical="center"/>
    </xf>
    <xf numFmtId="43" fontId="16" fillId="0" borderId="8" xfId="1" applyFont="1" applyBorder="1" applyAlignment="1">
      <alignment vertical="center"/>
    </xf>
    <xf numFmtId="4" fontId="16" fillId="0" borderId="8" xfId="0" applyNumberFormat="1" applyFont="1" applyBorder="1" applyAlignment="1">
      <alignment horizontal="right" vertical="center"/>
    </xf>
    <xf numFmtId="43" fontId="16" fillId="0" borderId="9" xfId="1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justify" vertical="center"/>
    </xf>
    <xf numFmtId="0" fontId="16" fillId="0" borderId="5" xfId="0" applyFont="1" applyBorder="1" applyAlignment="1">
      <alignment horizontal="center" vertical="center"/>
    </xf>
    <xf numFmtId="43" fontId="16" fillId="0" borderId="5" xfId="1" applyFont="1" applyBorder="1" applyAlignment="1">
      <alignment vertical="center"/>
    </xf>
    <xf numFmtId="4" fontId="16" fillId="0" borderId="5" xfId="0" applyNumberFormat="1" applyFont="1" applyBorder="1" applyAlignment="1">
      <alignment horizontal="right" vertical="center"/>
    </xf>
    <xf numFmtId="43" fontId="16" fillId="0" borderId="11" xfId="1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horizontal="justify" vertical="center"/>
    </xf>
    <xf numFmtId="0" fontId="16" fillId="0" borderId="26" xfId="0" applyFont="1" applyBorder="1" applyAlignment="1">
      <alignment horizontal="center" vertical="center"/>
    </xf>
    <xf numFmtId="43" fontId="16" fillId="0" borderId="26" xfId="1" applyFont="1" applyBorder="1" applyAlignment="1">
      <alignment vertical="center"/>
    </xf>
    <xf numFmtId="4" fontId="16" fillId="0" borderId="26" xfId="1" applyNumberFormat="1" applyFont="1" applyBorder="1" applyAlignment="1">
      <alignment horizontal="right" vertical="center"/>
    </xf>
    <xf numFmtId="43" fontId="16" fillId="0" borderId="27" xfId="1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43" fontId="16" fillId="7" borderId="5" xfId="10" applyFont="1" applyFill="1" applyBorder="1" applyAlignment="1">
      <alignment horizontal="left" vertical="center" wrapText="1"/>
    </xf>
    <xf numFmtId="4" fontId="16" fillId="0" borderId="5" xfId="1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/>
    </xf>
    <xf numFmtId="4" fontId="16" fillId="0" borderId="8" xfId="1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top" wrapText="1"/>
    </xf>
    <xf numFmtId="0" fontId="14" fillId="0" borderId="0" xfId="0" applyFont="1" applyAlignment="1">
      <alignment horizontal="justify" vertical="center"/>
    </xf>
    <xf numFmtId="0" fontId="19" fillId="0" borderId="29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1">
    <cellStyle name="Normal" xfId="0" builtinId="0"/>
    <cellStyle name="Normal 2" xfId="3"/>
    <cellStyle name="Normal 2 2" xfId="7"/>
    <cellStyle name="Normal 3" xfId="5"/>
    <cellStyle name="Normal 5 2" xfId="9"/>
    <cellStyle name="Normal_Plan1" xfId="6"/>
    <cellStyle name="Porcentagem" xfId="2" builtinId="5"/>
    <cellStyle name="Vírgula" xfId="1" builtinId="3"/>
    <cellStyle name="Vírgula 2" xfId="4"/>
    <cellStyle name="Vírgula 2 2" xfId="8"/>
    <cellStyle name="Vírgula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J219"/>
  <sheetViews>
    <sheetView topLeftCell="B70" zoomScaleNormal="100" zoomScaleSheetLayoutView="100" workbookViewId="0">
      <selection activeCell="C18" sqref="C18"/>
    </sheetView>
  </sheetViews>
  <sheetFormatPr defaultRowHeight="10.5" x14ac:dyDescent="0.25"/>
  <cols>
    <col min="1" max="1" width="6.42578125" style="25" customWidth="1"/>
    <col min="2" max="2" width="6.7109375" style="33" customWidth="1"/>
    <col min="3" max="3" width="12" style="33" bestFit="1" customWidth="1"/>
    <col min="4" max="4" width="52.28515625" style="32" customWidth="1"/>
    <col min="5" max="5" width="8.28515625" style="33" customWidth="1"/>
    <col min="6" max="6" width="13.7109375" style="30" bestFit="1" customWidth="1"/>
    <col min="7" max="7" width="11.7109375" style="27" bestFit="1" customWidth="1"/>
    <col min="8" max="8" width="17.140625" style="30" bestFit="1" customWidth="1"/>
    <col min="9" max="9" width="9.140625" style="25"/>
    <col min="10" max="10" width="15.5703125" style="25" bestFit="1" customWidth="1"/>
    <col min="11" max="16384" width="9.140625" style="25"/>
  </cols>
  <sheetData>
    <row r="8" spans="2:8" ht="18" customHeight="1" x14ac:dyDescent="0.25">
      <c r="C8" s="35"/>
    </row>
    <row r="9" spans="2:8" s="26" customFormat="1" ht="18" x14ac:dyDescent="0.25">
      <c r="B9" s="34"/>
      <c r="C9" s="172" t="s">
        <v>960</v>
      </c>
      <c r="D9" s="172"/>
      <c r="E9" s="172"/>
      <c r="F9" s="172"/>
      <c r="G9" s="172"/>
      <c r="H9" s="172"/>
    </row>
    <row r="10" spans="2:8" s="26" customFormat="1" ht="18" x14ac:dyDescent="0.25">
      <c r="B10" s="34"/>
      <c r="C10" s="64"/>
      <c r="D10" s="64"/>
      <c r="E10" s="64"/>
      <c r="F10" s="64"/>
      <c r="G10" s="64"/>
      <c r="H10" s="64"/>
    </row>
    <row r="11" spans="2:8" s="26" customFormat="1" ht="12.75" x14ac:dyDescent="0.25">
      <c r="B11" s="57" t="s">
        <v>963</v>
      </c>
      <c r="C11" s="68"/>
      <c r="D11" s="36"/>
      <c r="E11" s="34"/>
      <c r="F11" s="31"/>
      <c r="G11" s="28"/>
      <c r="H11" s="31"/>
    </row>
    <row r="12" spans="2:8" ht="12.75" x14ac:dyDescent="0.25">
      <c r="B12" s="57"/>
      <c r="C12" s="57"/>
    </row>
    <row r="13" spans="2:8" ht="12.75" x14ac:dyDescent="0.25">
      <c r="B13" s="72" t="s">
        <v>964</v>
      </c>
      <c r="C13" s="72"/>
      <c r="E13" s="32"/>
      <c r="F13" s="32"/>
      <c r="G13" s="29"/>
      <c r="H13" s="32"/>
    </row>
    <row r="15" spans="2:8" s="42" customFormat="1" ht="12.75" x14ac:dyDescent="0.25">
      <c r="B15" s="39" t="s">
        <v>97</v>
      </c>
      <c r="C15" s="39" t="s">
        <v>165</v>
      </c>
      <c r="D15" s="39" t="s">
        <v>98</v>
      </c>
      <c r="E15" s="39" t="s">
        <v>99</v>
      </c>
      <c r="F15" s="40" t="s">
        <v>100</v>
      </c>
      <c r="G15" s="41" t="s">
        <v>101</v>
      </c>
      <c r="H15" s="40" t="s">
        <v>102</v>
      </c>
    </row>
    <row r="16" spans="2:8" s="42" customFormat="1" ht="12.75" x14ac:dyDescent="0.25">
      <c r="B16" s="43"/>
      <c r="C16" s="43"/>
      <c r="D16" s="44"/>
      <c r="E16" s="43"/>
      <c r="F16" s="45"/>
      <c r="G16" s="46"/>
      <c r="H16" s="45"/>
    </row>
    <row r="17" spans="2:8" s="51" customFormat="1" ht="12.75" x14ac:dyDescent="0.25">
      <c r="B17" s="47" t="s">
        <v>103</v>
      </c>
      <c r="C17" s="47"/>
      <c r="D17" s="48" t="s">
        <v>104</v>
      </c>
      <c r="E17" s="47"/>
      <c r="F17" s="49"/>
      <c r="G17" s="50"/>
      <c r="H17" s="49">
        <f>SUM(H18:H20)</f>
        <v>0</v>
      </c>
    </row>
    <row r="18" spans="2:8" s="42" customFormat="1" ht="12.75" x14ac:dyDescent="0.25">
      <c r="B18" s="142" t="s">
        <v>107</v>
      </c>
      <c r="C18" s="143" t="s">
        <v>3</v>
      </c>
      <c r="D18" s="144" t="s">
        <v>4</v>
      </c>
      <c r="E18" s="145" t="s">
        <v>2</v>
      </c>
      <c r="F18" s="146">
        <v>4</v>
      </c>
      <c r="G18" s="147"/>
      <c r="H18" s="148">
        <f>ROUND((G18*F18),2)</f>
        <v>0</v>
      </c>
    </row>
    <row r="19" spans="2:8" s="42" customFormat="1" ht="12.75" x14ac:dyDescent="0.25">
      <c r="B19" s="149" t="s">
        <v>108</v>
      </c>
      <c r="C19" s="150" t="s">
        <v>5</v>
      </c>
      <c r="D19" s="152" t="s">
        <v>6</v>
      </c>
      <c r="E19" s="153" t="s">
        <v>2</v>
      </c>
      <c r="F19" s="154">
        <v>4</v>
      </c>
      <c r="G19" s="155"/>
      <c r="H19" s="156">
        <f>ROUND((G19*F19),2)</f>
        <v>0</v>
      </c>
    </row>
    <row r="20" spans="2:8" s="42" customFormat="1" ht="12.75" x14ac:dyDescent="0.25">
      <c r="B20" s="157"/>
      <c r="C20" s="158"/>
      <c r="D20" s="159"/>
      <c r="E20" s="160"/>
      <c r="F20" s="161"/>
      <c r="G20" s="162"/>
      <c r="H20" s="163"/>
    </row>
    <row r="21" spans="2:8" s="42" customFormat="1" ht="12.75" x14ac:dyDescent="0.25">
      <c r="B21" s="47" t="s">
        <v>105</v>
      </c>
      <c r="C21" s="55"/>
      <c r="D21" s="48" t="s">
        <v>106</v>
      </c>
      <c r="E21" s="47"/>
      <c r="F21" s="49"/>
      <c r="G21" s="50"/>
      <c r="H21" s="49">
        <f>SUM(H22:H26)</f>
        <v>0</v>
      </c>
    </row>
    <row r="22" spans="2:8" s="51" customFormat="1" ht="38.25" x14ac:dyDescent="0.25">
      <c r="B22" s="142" t="s">
        <v>109</v>
      </c>
      <c r="C22" s="143" t="s">
        <v>7</v>
      </c>
      <c r="D22" s="144" t="s">
        <v>8</v>
      </c>
      <c r="E22" s="145" t="s">
        <v>9</v>
      </c>
      <c r="F22" s="146">
        <v>1</v>
      </c>
      <c r="G22" s="147"/>
      <c r="H22" s="148">
        <f t="shared" ref="H22:H82" si="0">ROUND((G22*F22),2)</f>
        <v>0</v>
      </c>
    </row>
    <row r="23" spans="2:8" s="42" customFormat="1" ht="38.25" x14ac:dyDescent="0.25">
      <c r="B23" s="149" t="s">
        <v>110</v>
      </c>
      <c r="C23" s="150" t="s">
        <v>10</v>
      </c>
      <c r="D23" s="152" t="s">
        <v>11</v>
      </c>
      <c r="E23" s="153" t="s">
        <v>12</v>
      </c>
      <c r="F23" s="154">
        <v>3500</v>
      </c>
      <c r="G23" s="155"/>
      <c r="H23" s="156">
        <f t="shared" si="0"/>
        <v>0</v>
      </c>
    </row>
    <row r="24" spans="2:8" s="42" customFormat="1" ht="38.25" x14ac:dyDescent="0.25">
      <c r="B24" s="149" t="s">
        <v>111</v>
      </c>
      <c r="C24" s="150" t="s">
        <v>0</v>
      </c>
      <c r="D24" s="152" t="s">
        <v>1</v>
      </c>
      <c r="E24" s="153" t="s">
        <v>2</v>
      </c>
      <c r="F24" s="154">
        <v>1</v>
      </c>
      <c r="G24" s="155"/>
      <c r="H24" s="156">
        <f t="shared" si="0"/>
        <v>0</v>
      </c>
    </row>
    <row r="25" spans="2:8" s="42" customFormat="1" ht="25.5" x14ac:dyDescent="0.25">
      <c r="B25" s="149" t="s">
        <v>112</v>
      </c>
      <c r="C25" s="150" t="s">
        <v>13</v>
      </c>
      <c r="D25" s="152" t="s">
        <v>14</v>
      </c>
      <c r="E25" s="153" t="s">
        <v>9</v>
      </c>
      <c r="F25" s="154">
        <v>1</v>
      </c>
      <c r="G25" s="155"/>
      <c r="H25" s="156">
        <f t="shared" si="0"/>
        <v>0</v>
      </c>
    </row>
    <row r="26" spans="2:8" s="42" customFormat="1" ht="12.75" x14ac:dyDescent="0.25">
      <c r="B26" s="149" t="s">
        <v>113</v>
      </c>
      <c r="C26" s="150" t="s">
        <v>15</v>
      </c>
      <c r="D26" s="152" t="s">
        <v>16</v>
      </c>
      <c r="E26" s="153" t="s">
        <v>17</v>
      </c>
      <c r="F26" s="154">
        <v>300</v>
      </c>
      <c r="G26" s="155"/>
      <c r="H26" s="156">
        <f t="shared" si="0"/>
        <v>0</v>
      </c>
    </row>
    <row r="27" spans="2:8" s="42" customFormat="1" ht="12.75" x14ac:dyDescent="0.25">
      <c r="B27" s="157"/>
      <c r="C27" s="158"/>
      <c r="D27" s="159"/>
      <c r="E27" s="160"/>
      <c r="F27" s="161"/>
      <c r="G27" s="162"/>
      <c r="H27" s="163"/>
    </row>
    <row r="28" spans="2:8" s="42" customFormat="1" ht="12.75" x14ac:dyDescent="0.25">
      <c r="B28" s="47" t="s">
        <v>114</v>
      </c>
      <c r="C28" s="55"/>
      <c r="D28" s="48" t="s">
        <v>115</v>
      </c>
      <c r="E28" s="47"/>
      <c r="F28" s="49"/>
      <c r="G28" s="50"/>
      <c r="H28" s="49">
        <f>SUM(H29:H36)</f>
        <v>0</v>
      </c>
    </row>
    <row r="29" spans="2:8" s="51" customFormat="1" ht="38.25" x14ac:dyDescent="0.25">
      <c r="B29" s="142" t="s">
        <v>116</v>
      </c>
      <c r="C29" s="143" t="s">
        <v>22</v>
      </c>
      <c r="D29" s="144" t="s">
        <v>23</v>
      </c>
      <c r="E29" s="145" t="s">
        <v>21</v>
      </c>
      <c r="F29" s="146">
        <v>5</v>
      </c>
      <c r="G29" s="147"/>
      <c r="H29" s="148">
        <f t="shared" si="0"/>
        <v>0</v>
      </c>
    </row>
    <row r="30" spans="2:8" s="42" customFormat="1" ht="38.25" x14ac:dyDescent="0.25">
      <c r="B30" s="149" t="s">
        <v>117</v>
      </c>
      <c r="C30" s="150" t="s">
        <v>24</v>
      </c>
      <c r="D30" s="152" t="s">
        <v>25</v>
      </c>
      <c r="E30" s="153" t="s">
        <v>21</v>
      </c>
      <c r="F30" s="154">
        <v>5</v>
      </c>
      <c r="G30" s="155"/>
      <c r="H30" s="156">
        <f t="shared" si="0"/>
        <v>0</v>
      </c>
    </row>
    <row r="31" spans="2:8" s="42" customFormat="1" ht="25.5" x14ac:dyDescent="0.25">
      <c r="B31" s="149" t="s">
        <v>118</v>
      </c>
      <c r="C31" s="150" t="s">
        <v>26</v>
      </c>
      <c r="D31" s="152" t="s">
        <v>27</v>
      </c>
      <c r="E31" s="153" t="s">
        <v>21</v>
      </c>
      <c r="F31" s="154">
        <v>5</v>
      </c>
      <c r="G31" s="155"/>
      <c r="H31" s="156">
        <f t="shared" si="0"/>
        <v>0</v>
      </c>
    </row>
    <row r="32" spans="2:8" s="42" customFormat="1" ht="25.5" x14ac:dyDescent="0.25">
      <c r="B32" s="149" t="s">
        <v>119</v>
      </c>
      <c r="C32" s="150" t="s">
        <v>30</v>
      </c>
      <c r="D32" s="152" t="s">
        <v>31</v>
      </c>
      <c r="E32" s="153" t="s">
        <v>17</v>
      </c>
      <c r="F32" s="154">
        <v>150</v>
      </c>
      <c r="G32" s="155"/>
      <c r="H32" s="156">
        <f t="shared" si="0"/>
        <v>0</v>
      </c>
    </row>
    <row r="33" spans="2:8" s="42" customFormat="1" ht="25.5" x14ac:dyDescent="0.25">
      <c r="B33" s="149" t="s">
        <v>120</v>
      </c>
      <c r="C33" s="150" t="s">
        <v>32</v>
      </c>
      <c r="D33" s="152" t="s">
        <v>33</v>
      </c>
      <c r="E33" s="153" t="s">
        <v>34</v>
      </c>
      <c r="F33" s="154">
        <v>50</v>
      </c>
      <c r="G33" s="155"/>
      <c r="H33" s="156">
        <f t="shared" si="0"/>
        <v>0</v>
      </c>
    </row>
    <row r="34" spans="2:8" s="42" customFormat="1" ht="12.75" x14ac:dyDescent="0.25">
      <c r="B34" s="149" t="s">
        <v>121</v>
      </c>
      <c r="C34" s="150" t="s">
        <v>28</v>
      </c>
      <c r="D34" s="152" t="s">
        <v>29</v>
      </c>
      <c r="E34" s="153" t="s">
        <v>12</v>
      </c>
      <c r="F34" s="154">
        <v>120</v>
      </c>
      <c r="G34" s="155"/>
      <c r="H34" s="156">
        <f t="shared" si="0"/>
        <v>0</v>
      </c>
    </row>
    <row r="35" spans="2:8" s="42" customFormat="1" ht="12.75" x14ac:dyDescent="0.25">
      <c r="B35" s="149" t="s">
        <v>122</v>
      </c>
      <c r="C35" s="150" t="s">
        <v>35</v>
      </c>
      <c r="D35" s="152" t="s">
        <v>36</v>
      </c>
      <c r="E35" s="153" t="s">
        <v>12</v>
      </c>
      <c r="F35" s="154">
        <v>6</v>
      </c>
      <c r="G35" s="155"/>
      <c r="H35" s="156">
        <f t="shared" si="0"/>
        <v>0</v>
      </c>
    </row>
    <row r="36" spans="2:8" s="42" customFormat="1" ht="12.75" x14ac:dyDescent="0.25">
      <c r="B36" s="149" t="s">
        <v>123</v>
      </c>
      <c r="C36" s="164"/>
      <c r="D36" s="165" t="s">
        <v>965</v>
      </c>
      <c r="E36" s="153" t="s">
        <v>228</v>
      </c>
      <c r="F36" s="154">
        <v>1</v>
      </c>
      <c r="G36" s="166"/>
      <c r="H36" s="156">
        <f t="shared" si="0"/>
        <v>0</v>
      </c>
    </row>
    <row r="37" spans="2:8" s="42" customFormat="1" ht="12.75" x14ac:dyDescent="0.25">
      <c r="B37" s="157"/>
      <c r="C37" s="158"/>
      <c r="D37" s="159"/>
      <c r="E37" s="160"/>
      <c r="F37" s="161"/>
      <c r="G37" s="162"/>
      <c r="H37" s="163"/>
    </row>
    <row r="38" spans="2:8" s="42" customFormat="1" ht="12.75" x14ac:dyDescent="0.25">
      <c r="B38" s="47" t="s">
        <v>124</v>
      </c>
      <c r="C38" s="55"/>
      <c r="D38" s="48" t="s">
        <v>125</v>
      </c>
      <c r="E38" s="47"/>
      <c r="F38" s="49"/>
      <c r="G38" s="50"/>
      <c r="H38" s="49">
        <f>SUM(H39:H50)</f>
        <v>0</v>
      </c>
    </row>
    <row r="39" spans="2:8" s="51" customFormat="1" ht="51" x14ac:dyDescent="0.25">
      <c r="B39" s="142" t="s">
        <v>126</v>
      </c>
      <c r="C39" s="143" t="s">
        <v>37</v>
      </c>
      <c r="D39" s="144" t="s">
        <v>38</v>
      </c>
      <c r="E39" s="145" t="s">
        <v>12</v>
      </c>
      <c r="F39" s="146">
        <v>710</v>
      </c>
      <c r="G39" s="147"/>
      <c r="H39" s="148">
        <f t="shared" si="0"/>
        <v>0</v>
      </c>
    </row>
    <row r="40" spans="2:8" s="42" customFormat="1" ht="25.5" x14ac:dyDescent="0.25">
      <c r="B40" s="149" t="s">
        <v>127</v>
      </c>
      <c r="C40" s="150" t="s">
        <v>61</v>
      </c>
      <c r="D40" s="152" t="s">
        <v>62</v>
      </c>
      <c r="E40" s="153" t="s">
        <v>18</v>
      </c>
      <c r="F40" s="154">
        <v>142</v>
      </c>
      <c r="G40" s="155"/>
      <c r="H40" s="156">
        <f t="shared" si="0"/>
        <v>0</v>
      </c>
    </row>
    <row r="41" spans="2:8" s="42" customFormat="1" ht="25.5" x14ac:dyDescent="0.25">
      <c r="B41" s="149" t="s">
        <v>128</v>
      </c>
      <c r="C41" s="150" t="s">
        <v>57</v>
      </c>
      <c r="D41" s="152" t="s">
        <v>58</v>
      </c>
      <c r="E41" s="153" t="s">
        <v>18</v>
      </c>
      <c r="F41" s="154">
        <f>ROUND((1557*2),2)</f>
        <v>3114</v>
      </c>
      <c r="G41" s="155"/>
      <c r="H41" s="156">
        <f t="shared" si="0"/>
        <v>0</v>
      </c>
    </row>
    <row r="42" spans="2:8" s="42" customFormat="1" ht="25.5" x14ac:dyDescent="0.25">
      <c r="B42" s="149" t="s">
        <v>954</v>
      </c>
      <c r="C42" s="150" t="s">
        <v>59</v>
      </c>
      <c r="D42" s="152" t="s">
        <v>60</v>
      </c>
      <c r="E42" s="153" t="s">
        <v>18</v>
      </c>
      <c r="F42" s="154">
        <f>ROUND((F41*1.3),2)</f>
        <v>4048.2</v>
      </c>
      <c r="G42" s="155"/>
      <c r="H42" s="156">
        <f t="shared" si="0"/>
        <v>0</v>
      </c>
    </row>
    <row r="43" spans="2:8" s="42" customFormat="1" ht="25.5" x14ac:dyDescent="0.25">
      <c r="B43" s="149" t="s">
        <v>129</v>
      </c>
      <c r="C43" s="150" t="s">
        <v>55</v>
      </c>
      <c r="D43" s="152" t="s">
        <v>56</v>
      </c>
      <c r="E43" s="153" t="s">
        <v>54</v>
      </c>
      <c r="F43" s="154">
        <f>(((F39)+F40+F41+F42)*1.3)*24</f>
        <v>250043.04000000004</v>
      </c>
      <c r="G43" s="155"/>
      <c r="H43" s="156">
        <f t="shared" si="0"/>
        <v>0</v>
      </c>
    </row>
    <row r="44" spans="2:8" s="42" customFormat="1" ht="25.5" x14ac:dyDescent="0.25">
      <c r="B44" s="149" t="s">
        <v>959</v>
      </c>
      <c r="C44" s="150" t="s">
        <v>63</v>
      </c>
      <c r="D44" s="152" t="s">
        <v>64</v>
      </c>
      <c r="E44" s="153" t="s">
        <v>18</v>
      </c>
      <c r="F44" s="154">
        <f>F42</f>
        <v>4048.2</v>
      </c>
      <c r="G44" s="155"/>
      <c r="H44" s="156">
        <f t="shared" si="0"/>
        <v>0</v>
      </c>
    </row>
    <row r="45" spans="2:8" s="42" customFormat="1" ht="25.5" x14ac:dyDescent="0.25">
      <c r="B45" s="149" t="s">
        <v>130</v>
      </c>
      <c r="C45" s="150" t="s">
        <v>52</v>
      </c>
      <c r="D45" s="152" t="s">
        <v>53</v>
      </c>
      <c r="E45" s="153" t="s">
        <v>18</v>
      </c>
      <c r="F45" s="154">
        <v>40</v>
      </c>
      <c r="G45" s="155"/>
      <c r="H45" s="156">
        <f t="shared" si="0"/>
        <v>0</v>
      </c>
    </row>
    <row r="46" spans="2:8" s="42" customFormat="1" ht="25.5" x14ac:dyDescent="0.25">
      <c r="B46" s="149" t="s">
        <v>131</v>
      </c>
      <c r="C46" s="150" t="s">
        <v>46</v>
      </c>
      <c r="D46" s="152" t="s">
        <v>47</v>
      </c>
      <c r="E46" s="153" t="s">
        <v>2</v>
      </c>
      <c r="F46" s="154">
        <v>50</v>
      </c>
      <c r="G46" s="155"/>
      <c r="H46" s="156">
        <f t="shared" si="0"/>
        <v>0</v>
      </c>
    </row>
    <row r="47" spans="2:8" s="42" customFormat="1" ht="12.75" x14ac:dyDescent="0.25">
      <c r="B47" s="149" t="s">
        <v>132</v>
      </c>
      <c r="C47" s="150" t="s">
        <v>48</v>
      </c>
      <c r="D47" s="152" t="s">
        <v>49</v>
      </c>
      <c r="E47" s="153" t="s">
        <v>12</v>
      </c>
      <c r="F47" s="154">
        <v>150</v>
      </c>
      <c r="G47" s="155"/>
      <c r="H47" s="156">
        <f t="shared" si="0"/>
        <v>0</v>
      </c>
    </row>
    <row r="48" spans="2:8" s="42" customFormat="1" ht="25.5" x14ac:dyDescent="0.25">
      <c r="B48" s="149" t="s">
        <v>133</v>
      </c>
      <c r="C48" s="150" t="s">
        <v>50</v>
      </c>
      <c r="D48" s="152" t="s">
        <v>51</v>
      </c>
      <c r="E48" s="153" t="s">
        <v>17</v>
      </c>
      <c r="F48" s="154">
        <v>50</v>
      </c>
      <c r="G48" s="155"/>
      <c r="H48" s="156">
        <f t="shared" si="0"/>
        <v>0</v>
      </c>
    </row>
    <row r="49" spans="2:8" s="42" customFormat="1" ht="25.5" x14ac:dyDescent="0.25">
      <c r="B49" s="149" t="s">
        <v>163</v>
      </c>
      <c r="C49" s="150" t="s">
        <v>41</v>
      </c>
      <c r="D49" s="152" t="s">
        <v>42</v>
      </c>
      <c r="E49" s="153" t="s">
        <v>18</v>
      </c>
      <c r="F49" s="154">
        <v>15</v>
      </c>
      <c r="G49" s="155"/>
      <c r="H49" s="156">
        <f t="shared" si="0"/>
        <v>0</v>
      </c>
    </row>
    <row r="50" spans="2:8" s="42" customFormat="1" ht="25.5" x14ac:dyDescent="0.25">
      <c r="B50" s="149" t="s">
        <v>164</v>
      </c>
      <c r="C50" s="150" t="s">
        <v>43</v>
      </c>
      <c r="D50" s="152" t="s">
        <v>44</v>
      </c>
      <c r="E50" s="153" t="s">
        <v>18</v>
      </c>
      <c r="F50" s="154">
        <v>3.5</v>
      </c>
      <c r="G50" s="155"/>
      <c r="H50" s="156">
        <f t="shared" si="0"/>
        <v>0</v>
      </c>
    </row>
    <row r="51" spans="2:8" s="42" customFormat="1" ht="12.75" x14ac:dyDescent="0.25">
      <c r="B51" s="157"/>
      <c r="C51" s="158"/>
      <c r="D51" s="159"/>
      <c r="E51" s="160"/>
      <c r="F51" s="161"/>
      <c r="G51" s="162"/>
      <c r="H51" s="163"/>
    </row>
    <row r="52" spans="2:8" s="42" customFormat="1" ht="12.75" x14ac:dyDescent="0.25">
      <c r="B52" s="47" t="s">
        <v>134</v>
      </c>
      <c r="C52" s="55"/>
      <c r="D52" s="48" t="s">
        <v>67</v>
      </c>
      <c r="E52" s="47"/>
      <c r="F52" s="49"/>
      <c r="G52" s="50"/>
      <c r="H52" s="49">
        <f>SUM(H53:H63)</f>
        <v>0</v>
      </c>
    </row>
    <row r="53" spans="2:8" s="51" customFormat="1" ht="25.5" x14ac:dyDescent="0.25">
      <c r="B53" s="142" t="s">
        <v>135</v>
      </c>
      <c r="C53" s="167" t="s">
        <v>162</v>
      </c>
      <c r="D53" s="144" t="s">
        <v>160</v>
      </c>
      <c r="E53" s="145" t="s">
        <v>981</v>
      </c>
      <c r="F53" s="146">
        <f>ROUND((781.45*1.5),2)-0.18</f>
        <v>1172</v>
      </c>
      <c r="G53" s="168"/>
      <c r="H53" s="148">
        <f t="shared" si="0"/>
        <v>0</v>
      </c>
    </row>
    <row r="54" spans="2:8" s="42" customFormat="1" ht="25.5" x14ac:dyDescent="0.25">
      <c r="B54" s="149" t="s">
        <v>136</v>
      </c>
      <c r="C54" s="169" t="s">
        <v>161</v>
      </c>
      <c r="D54" s="152" t="s">
        <v>159</v>
      </c>
      <c r="E54" s="153" t="s">
        <v>981</v>
      </c>
      <c r="F54" s="154">
        <f>ROUND((639.37*1.5),2)-0.06</f>
        <v>959</v>
      </c>
      <c r="G54" s="166"/>
      <c r="H54" s="156">
        <f t="shared" si="0"/>
        <v>0</v>
      </c>
    </row>
    <row r="55" spans="2:8" s="42" customFormat="1" ht="25.5" x14ac:dyDescent="0.25">
      <c r="B55" s="149" t="s">
        <v>137</v>
      </c>
      <c r="C55" s="150" t="s">
        <v>76</v>
      </c>
      <c r="D55" s="152" t="s">
        <v>77</v>
      </c>
      <c r="E55" s="153" t="s">
        <v>17</v>
      </c>
      <c r="F55" s="154">
        <f>ROUND((42*1.5),2)</f>
        <v>63</v>
      </c>
      <c r="G55" s="155"/>
      <c r="H55" s="156">
        <f t="shared" si="0"/>
        <v>0</v>
      </c>
    </row>
    <row r="56" spans="2:8" s="42" customFormat="1" ht="12.75" x14ac:dyDescent="0.25">
      <c r="B56" s="149" t="s">
        <v>138</v>
      </c>
      <c r="C56" s="150" t="s">
        <v>72</v>
      </c>
      <c r="D56" s="152" t="s">
        <v>73</v>
      </c>
      <c r="E56" s="153" t="s">
        <v>18</v>
      </c>
      <c r="F56" s="154">
        <f>ROUND((17.36*1.5),2)-0.04</f>
        <v>26</v>
      </c>
      <c r="G56" s="155"/>
      <c r="H56" s="156">
        <f t="shared" si="0"/>
        <v>0</v>
      </c>
    </row>
    <row r="57" spans="2:8" s="42" customFormat="1" ht="25.5" x14ac:dyDescent="0.25">
      <c r="B57" s="149" t="s">
        <v>139</v>
      </c>
      <c r="C57" s="150" t="s">
        <v>74</v>
      </c>
      <c r="D57" s="152" t="s">
        <v>75</v>
      </c>
      <c r="E57" s="153" t="s">
        <v>18</v>
      </c>
      <c r="F57" s="154">
        <f>F56</f>
        <v>26</v>
      </c>
      <c r="G57" s="155"/>
      <c r="H57" s="156">
        <f t="shared" si="0"/>
        <v>0</v>
      </c>
    </row>
    <row r="58" spans="2:8" s="42" customFormat="1" ht="25.5" x14ac:dyDescent="0.25">
      <c r="B58" s="149" t="s">
        <v>941</v>
      </c>
      <c r="C58" s="150" t="s">
        <v>70</v>
      </c>
      <c r="D58" s="152" t="s">
        <v>71</v>
      </c>
      <c r="E58" s="153" t="s">
        <v>45</v>
      </c>
      <c r="F58" s="154">
        <f>ROUND((643.99*1.5),2)+0.01</f>
        <v>966</v>
      </c>
      <c r="G58" s="155"/>
      <c r="H58" s="156">
        <f t="shared" si="0"/>
        <v>0</v>
      </c>
    </row>
    <row r="59" spans="2:8" s="42" customFormat="1" ht="12.75" x14ac:dyDescent="0.25">
      <c r="B59" s="149" t="s">
        <v>942</v>
      </c>
      <c r="C59" s="150" t="s">
        <v>68</v>
      </c>
      <c r="D59" s="152" t="s">
        <v>69</v>
      </c>
      <c r="E59" s="153" t="s">
        <v>12</v>
      </c>
      <c r="F59" s="154">
        <f>ROUND((190*1.5),2)</f>
        <v>285</v>
      </c>
      <c r="G59" s="155"/>
      <c r="H59" s="156">
        <f t="shared" si="0"/>
        <v>0</v>
      </c>
    </row>
    <row r="60" spans="2:8" s="42" customFormat="1" ht="12.75" x14ac:dyDescent="0.25">
      <c r="B60" s="149" t="s">
        <v>943</v>
      </c>
      <c r="C60" s="151" t="s">
        <v>956</v>
      </c>
      <c r="D60" s="152" t="s">
        <v>950</v>
      </c>
      <c r="E60" s="153" t="s">
        <v>951</v>
      </c>
      <c r="F60" s="154">
        <f>ROUND((12*1.6),0)</f>
        <v>19</v>
      </c>
      <c r="G60" s="166"/>
      <c r="H60" s="156">
        <f t="shared" si="0"/>
        <v>0</v>
      </c>
    </row>
    <row r="61" spans="2:8" s="42" customFormat="1" ht="25.5" x14ac:dyDescent="0.25">
      <c r="B61" s="149" t="s">
        <v>948</v>
      </c>
      <c r="C61" s="170" t="s">
        <v>65</v>
      </c>
      <c r="D61" s="152" t="s">
        <v>66</v>
      </c>
      <c r="E61" s="153" t="s">
        <v>12</v>
      </c>
      <c r="F61" s="154">
        <f>ROUND((3150*1.6),2)</f>
        <v>5040</v>
      </c>
      <c r="G61" s="155"/>
      <c r="H61" s="156">
        <f t="shared" si="0"/>
        <v>0</v>
      </c>
    </row>
    <row r="62" spans="2:8" s="42" customFormat="1" ht="12.75" x14ac:dyDescent="0.25">
      <c r="B62" s="149" t="s">
        <v>955</v>
      </c>
      <c r="C62" s="151" t="s">
        <v>949</v>
      </c>
      <c r="D62" s="152" t="s">
        <v>952</v>
      </c>
      <c r="E62" s="153" t="s">
        <v>953</v>
      </c>
      <c r="F62" s="154">
        <f>ROUND((2475*1.5),0)</f>
        <v>3713</v>
      </c>
      <c r="G62" s="166"/>
      <c r="H62" s="156">
        <f t="shared" si="0"/>
        <v>0</v>
      </c>
    </row>
    <row r="63" spans="2:8" s="42" customFormat="1" ht="12.75" x14ac:dyDescent="0.25">
      <c r="B63" s="157"/>
      <c r="C63" s="158"/>
      <c r="D63" s="159"/>
      <c r="E63" s="160"/>
      <c r="F63" s="161"/>
      <c r="G63" s="162"/>
      <c r="H63" s="163"/>
    </row>
    <row r="64" spans="2:8" s="42" customFormat="1" ht="12.75" x14ac:dyDescent="0.25">
      <c r="B64" s="47" t="s">
        <v>140</v>
      </c>
      <c r="C64" s="55"/>
      <c r="D64" s="48" t="s">
        <v>141</v>
      </c>
      <c r="E64" s="47"/>
      <c r="F64" s="49"/>
      <c r="G64" s="50"/>
      <c r="H64" s="49">
        <f>SUM(H65:H67)</f>
        <v>0</v>
      </c>
    </row>
    <row r="65" spans="2:8" s="51" customFormat="1" ht="12.75" x14ac:dyDescent="0.25">
      <c r="B65" s="142" t="s">
        <v>142</v>
      </c>
      <c r="C65" s="143" t="s">
        <v>19</v>
      </c>
      <c r="D65" s="144" t="s">
        <v>20</v>
      </c>
      <c r="E65" s="145" t="s">
        <v>2</v>
      </c>
      <c r="F65" s="146">
        <v>1</v>
      </c>
      <c r="G65" s="147"/>
      <c r="H65" s="148">
        <f t="shared" si="0"/>
        <v>0</v>
      </c>
    </row>
    <row r="66" spans="2:8" s="42" customFormat="1" ht="25.5" x14ac:dyDescent="0.25">
      <c r="B66" s="149" t="s">
        <v>143</v>
      </c>
      <c r="C66" s="171" t="s">
        <v>82</v>
      </c>
      <c r="D66" s="152" t="s">
        <v>83</v>
      </c>
      <c r="E66" s="153" t="s">
        <v>2</v>
      </c>
      <c r="F66" s="154">
        <v>22</v>
      </c>
      <c r="G66" s="155"/>
      <c r="H66" s="156">
        <f t="shared" si="0"/>
        <v>0</v>
      </c>
    </row>
    <row r="67" spans="2:8" s="42" customFormat="1" ht="25.5" x14ac:dyDescent="0.25">
      <c r="B67" s="149" t="s">
        <v>144</v>
      </c>
      <c r="C67" s="150" t="s">
        <v>39</v>
      </c>
      <c r="D67" s="152" t="s">
        <v>40</v>
      </c>
      <c r="E67" s="153" t="s">
        <v>18</v>
      </c>
      <c r="F67" s="154">
        <v>20</v>
      </c>
      <c r="G67" s="155"/>
      <c r="H67" s="156">
        <f t="shared" si="0"/>
        <v>0</v>
      </c>
    </row>
    <row r="68" spans="2:8" s="42" customFormat="1" ht="12.75" x14ac:dyDescent="0.25">
      <c r="B68" s="157"/>
      <c r="C68" s="158"/>
      <c r="D68" s="159"/>
      <c r="E68" s="160"/>
      <c r="F68" s="161"/>
      <c r="G68" s="162"/>
      <c r="H68" s="163"/>
    </row>
    <row r="69" spans="2:8" s="42" customFormat="1" ht="12.75" x14ac:dyDescent="0.25">
      <c r="B69" s="47" t="s">
        <v>145</v>
      </c>
      <c r="C69" s="55"/>
      <c r="D69" s="48" t="s">
        <v>146</v>
      </c>
      <c r="E69" s="47"/>
      <c r="F69" s="49"/>
      <c r="G69" s="50"/>
      <c r="H69" s="49">
        <f>SUM(H70)</f>
        <v>0</v>
      </c>
    </row>
    <row r="70" spans="2:8" s="51" customFormat="1" ht="12.75" x14ac:dyDescent="0.25">
      <c r="B70" s="142" t="s">
        <v>147</v>
      </c>
      <c r="C70" s="143" t="s">
        <v>78</v>
      </c>
      <c r="D70" s="144" t="s">
        <v>79</v>
      </c>
      <c r="E70" s="145" t="s">
        <v>2</v>
      </c>
      <c r="F70" s="146">
        <v>22</v>
      </c>
      <c r="G70" s="147"/>
      <c r="H70" s="148">
        <f t="shared" si="0"/>
        <v>0</v>
      </c>
    </row>
    <row r="71" spans="2:8" s="42" customFormat="1" ht="12.75" x14ac:dyDescent="0.25">
      <c r="B71" s="157"/>
      <c r="C71" s="158"/>
      <c r="D71" s="159"/>
      <c r="E71" s="160"/>
      <c r="F71" s="161"/>
      <c r="G71" s="162"/>
      <c r="H71" s="163"/>
    </row>
    <row r="72" spans="2:8" s="42" customFormat="1" ht="12.75" x14ac:dyDescent="0.25">
      <c r="B72" s="47" t="s">
        <v>148</v>
      </c>
      <c r="C72" s="55"/>
      <c r="D72" s="48" t="s">
        <v>149</v>
      </c>
      <c r="E72" s="47"/>
      <c r="F72" s="49"/>
      <c r="G72" s="50"/>
      <c r="H72" s="49">
        <f>SUM(H73:H78)</f>
        <v>0</v>
      </c>
    </row>
    <row r="73" spans="2:8" s="51" customFormat="1" ht="25.5" x14ac:dyDescent="0.25">
      <c r="B73" s="142" t="s">
        <v>150</v>
      </c>
      <c r="C73" s="143" t="s">
        <v>88</v>
      </c>
      <c r="D73" s="144" t="s">
        <v>89</v>
      </c>
      <c r="E73" s="145" t="s">
        <v>18</v>
      </c>
      <c r="F73" s="146">
        <f>F50</f>
        <v>3.5</v>
      </c>
      <c r="G73" s="147"/>
      <c r="H73" s="148">
        <f t="shared" si="0"/>
        <v>0</v>
      </c>
    </row>
    <row r="74" spans="2:8" s="42" customFormat="1" ht="25.5" x14ac:dyDescent="0.25">
      <c r="B74" s="149" t="s">
        <v>151</v>
      </c>
      <c r="C74" s="150" t="s">
        <v>90</v>
      </c>
      <c r="D74" s="152" t="s">
        <v>91</v>
      </c>
      <c r="E74" s="153" t="s">
        <v>17</v>
      </c>
      <c r="F74" s="154">
        <f>F48</f>
        <v>50</v>
      </c>
      <c r="G74" s="155"/>
      <c r="H74" s="156">
        <f t="shared" si="0"/>
        <v>0</v>
      </c>
    </row>
    <row r="75" spans="2:8" s="42" customFormat="1" ht="38.25" x14ac:dyDescent="0.25">
      <c r="B75" s="149" t="s">
        <v>152</v>
      </c>
      <c r="C75" s="151" t="s">
        <v>958</v>
      </c>
      <c r="D75" s="152" t="s">
        <v>156</v>
      </c>
      <c r="E75" s="153" t="s">
        <v>18</v>
      </c>
      <c r="F75" s="154">
        <f>F49</f>
        <v>15</v>
      </c>
      <c r="G75" s="166"/>
      <c r="H75" s="156">
        <f t="shared" si="0"/>
        <v>0</v>
      </c>
    </row>
    <row r="76" spans="2:8" s="42" customFormat="1" ht="25.5" x14ac:dyDescent="0.25">
      <c r="B76" s="149" t="s">
        <v>153</v>
      </c>
      <c r="C76" s="150" t="s">
        <v>86</v>
      </c>
      <c r="D76" s="152" t="s">
        <v>87</v>
      </c>
      <c r="E76" s="153" t="s">
        <v>18</v>
      </c>
      <c r="F76" s="154">
        <f>F50</f>
        <v>3.5</v>
      </c>
      <c r="G76" s="155"/>
      <c r="H76" s="156">
        <f t="shared" si="0"/>
        <v>0</v>
      </c>
    </row>
    <row r="77" spans="2:8" s="42" customFormat="1" ht="25.5" x14ac:dyDescent="0.25">
      <c r="B77" s="149" t="s">
        <v>154</v>
      </c>
      <c r="C77" s="150" t="s">
        <v>84</v>
      </c>
      <c r="D77" s="152" t="s">
        <v>85</v>
      </c>
      <c r="E77" s="153" t="s">
        <v>18</v>
      </c>
      <c r="F77" s="154">
        <v>3</v>
      </c>
      <c r="G77" s="155"/>
      <c r="H77" s="156">
        <f t="shared" si="0"/>
        <v>0</v>
      </c>
    </row>
    <row r="78" spans="2:8" s="42" customFormat="1" ht="38.25" x14ac:dyDescent="0.25">
      <c r="B78" s="149" t="s">
        <v>155</v>
      </c>
      <c r="C78" s="150" t="s">
        <v>80</v>
      </c>
      <c r="D78" s="152" t="s">
        <v>81</v>
      </c>
      <c r="E78" s="153" t="s">
        <v>17</v>
      </c>
      <c r="F78" s="154">
        <v>60</v>
      </c>
      <c r="G78" s="155"/>
      <c r="H78" s="156">
        <f t="shared" si="0"/>
        <v>0</v>
      </c>
    </row>
    <row r="79" spans="2:8" s="42" customFormat="1" ht="12.75" x14ac:dyDescent="0.25">
      <c r="B79" s="157"/>
      <c r="C79" s="158"/>
      <c r="D79" s="159"/>
      <c r="E79" s="160"/>
      <c r="F79" s="161"/>
      <c r="G79" s="162"/>
      <c r="H79" s="163"/>
    </row>
    <row r="80" spans="2:8" s="42" customFormat="1" ht="12.75" x14ac:dyDescent="0.25">
      <c r="B80" s="47" t="s">
        <v>157</v>
      </c>
      <c r="C80" s="55"/>
      <c r="D80" s="48" t="s">
        <v>158</v>
      </c>
      <c r="E80" s="47"/>
      <c r="F80" s="49"/>
      <c r="G80" s="50"/>
      <c r="H80" s="49">
        <f>SUM(H81:H82)</f>
        <v>0</v>
      </c>
    </row>
    <row r="81" spans="2:10" s="51" customFormat="1" ht="12.75" x14ac:dyDescent="0.25">
      <c r="B81" s="43" t="s">
        <v>944</v>
      </c>
      <c r="C81" s="38" t="s">
        <v>92</v>
      </c>
      <c r="D81" s="53" t="s">
        <v>93</v>
      </c>
      <c r="E81" s="43" t="s">
        <v>12</v>
      </c>
      <c r="F81" s="45">
        <v>750</v>
      </c>
      <c r="G81" s="54"/>
      <c r="H81" s="45">
        <f t="shared" si="0"/>
        <v>0</v>
      </c>
    </row>
    <row r="82" spans="2:10" s="42" customFormat="1" ht="12.75" x14ac:dyDescent="0.25">
      <c r="B82" s="43" t="s">
        <v>945</v>
      </c>
      <c r="C82" s="38" t="s">
        <v>94</v>
      </c>
      <c r="D82" s="53" t="s">
        <v>95</v>
      </c>
      <c r="E82" s="43" t="s">
        <v>12</v>
      </c>
      <c r="F82" s="45">
        <v>300</v>
      </c>
      <c r="G82" s="54"/>
      <c r="H82" s="45">
        <f t="shared" si="0"/>
        <v>0</v>
      </c>
    </row>
    <row r="83" spans="2:10" s="42" customFormat="1" ht="12.75" x14ac:dyDescent="0.25">
      <c r="B83" s="47"/>
      <c r="C83" s="47"/>
      <c r="D83" s="48" t="s">
        <v>946</v>
      </c>
      <c r="E83" s="47"/>
      <c r="F83" s="49"/>
      <c r="G83" s="50"/>
      <c r="H83" s="49">
        <f>SUM(H17:H82)/2</f>
        <v>0</v>
      </c>
      <c r="J83" s="137"/>
    </row>
    <row r="84" spans="2:10" s="42" customFormat="1" ht="12.75" x14ac:dyDescent="0.25">
      <c r="B84" s="43"/>
      <c r="C84" s="52"/>
      <c r="D84" s="53" t="s">
        <v>979</v>
      </c>
      <c r="E84" s="43"/>
      <c r="F84" s="45"/>
      <c r="G84" s="56" t="s">
        <v>980</v>
      </c>
      <c r="H84" s="45"/>
    </row>
    <row r="85" spans="2:10" s="42" customFormat="1" ht="12.75" x14ac:dyDescent="0.25">
      <c r="B85" s="47"/>
      <c r="C85" s="47"/>
      <c r="D85" s="48" t="s">
        <v>947</v>
      </c>
      <c r="E85" s="47"/>
      <c r="F85" s="49"/>
      <c r="G85" s="50"/>
      <c r="H85" s="49">
        <f>H84+H83</f>
        <v>0</v>
      </c>
    </row>
    <row r="86" spans="2:10" s="42" customFormat="1" ht="12.75" x14ac:dyDescent="0.25">
      <c r="B86" s="57"/>
      <c r="C86" s="57"/>
      <c r="D86" s="58"/>
      <c r="E86" s="57"/>
      <c r="F86" s="59"/>
      <c r="G86" s="60"/>
      <c r="H86" s="59"/>
    </row>
    <row r="87" spans="2:10" s="42" customFormat="1" ht="12.75" x14ac:dyDescent="0.25">
      <c r="B87" s="57"/>
      <c r="C87" s="57"/>
      <c r="D87" s="58"/>
      <c r="E87" s="57"/>
      <c r="F87" s="59"/>
      <c r="G87" s="60"/>
      <c r="H87" s="59"/>
    </row>
    <row r="88" spans="2:10" s="42" customFormat="1" ht="12.75" x14ac:dyDescent="0.25">
      <c r="B88" s="57"/>
      <c r="C88" s="57"/>
      <c r="D88" s="58"/>
      <c r="E88" s="57"/>
      <c r="F88" s="59"/>
      <c r="G88" s="60"/>
      <c r="H88" s="59"/>
    </row>
    <row r="89" spans="2:10" s="42" customFormat="1" ht="12.75" x14ac:dyDescent="0.25">
      <c r="B89" s="57"/>
      <c r="C89" s="57"/>
      <c r="D89" s="58"/>
      <c r="E89" s="57"/>
      <c r="F89" s="59"/>
      <c r="G89" s="60"/>
      <c r="H89" s="59"/>
    </row>
    <row r="90" spans="2:10" s="42" customFormat="1" ht="12.75" x14ac:dyDescent="0.25">
      <c r="B90" s="57"/>
      <c r="C90" s="57"/>
      <c r="D90" s="58"/>
      <c r="E90" s="57"/>
      <c r="F90" s="59"/>
      <c r="G90" s="60"/>
      <c r="H90" s="59"/>
    </row>
    <row r="91" spans="2:10" s="42" customFormat="1" ht="12.75" x14ac:dyDescent="0.25">
      <c r="B91" s="57"/>
      <c r="C91" s="57"/>
      <c r="D91" s="58"/>
      <c r="E91" s="57"/>
      <c r="F91" s="59"/>
      <c r="G91" s="60"/>
      <c r="H91" s="59"/>
    </row>
    <row r="92" spans="2:10" s="42" customFormat="1" ht="12.75" x14ac:dyDescent="0.25">
      <c r="B92" s="57"/>
      <c r="C92" s="57"/>
      <c r="D92" s="58"/>
      <c r="E92" s="57"/>
      <c r="F92" s="59"/>
      <c r="G92" s="60"/>
      <c r="H92" s="59"/>
    </row>
    <row r="93" spans="2:10" s="42" customFormat="1" ht="12.75" x14ac:dyDescent="0.25">
      <c r="B93" s="57"/>
      <c r="C93" s="57"/>
      <c r="D93" s="58"/>
      <c r="E93" s="57"/>
      <c r="F93" s="59"/>
      <c r="G93" s="60"/>
      <c r="H93" s="59"/>
    </row>
    <row r="94" spans="2:10" s="42" customFormat="1" ht="12.75" x14ac:dyDescent="0.25">
      <c r="B94" s="57"/>
      <c r="C94" s="57"/>
      <c r="D94" s="58"/>
      <c r="E94" s="57"/>
      <c r="F94" s="59"/>
      <c r="G94" s="60"/>
      <c r="H94" s="59"/>
    </row>
    <row r="95" spans="2:10" s="42" customFormat="1" ht="12.75" x14ac:dyDescent="0.25">
      <c r="B95" s="57"/>
      <c r="C95" s="57"/>
      <c r="D95" s="58"/>
      <c r="E95" s="57"/>
      <c r="F95" s="59"/>
      <c r="G95" s="60"/>
      <c r="H95" s="59"/>
    </row>
    <row r="96" spans="2:10" s="42" customFormat="1" ht="12.75" x14ac:dyDescent="0.25">
      <c r="B96" s="57"/>
      <c r="C96" s="57"/>
      <c r="D96" s="58"/>
      <c r="E96" s="57"/>
      <c r="F96" s="59"/>
      <c r="G96" s="60"/>
      <c r="H96" s="59"/>
    </row>
    <row r="97" spans="2:8" s="42" customFormat="1" ht="12.75" x14ac:dyDescent="0.25">
      <c r="B97" s="57"/>
      <c r="C97" s="57"/>
      <c r="D97" s="58"/>
      <c r="E97" s="57"/>
      <c r="F97" s="59"/>
      <c r="G97" s="60"/>
      <c r="H97" s="59"/>
    </row>
    <row r="98" spans="2:8" s="42" customFormat="1" ht="12.75" x14ac:dyDescent="0.25">
      <c r="B98" s="57"/>
      <c r="C98" s="57"/>
      <c r="D98" s="58"/>
      <c r="E98" s="57"/>
      <c r="F98" s="59"/>
      <c r="G98" s="60"/>
      <c r="H98" s="59"/>
    </row>
    <row r="99" spans="2:8" s="42" customFormat="1" ht="12.75" x14ac:dyDescent="0.25">
      <c r="B99" s="57"/>
      <c r="C99" s="57"/>
      <c r="D99" s="58"/>
      <c r="E99" s="57"/>
      <c r="F99" s="59"/>
      <c r="G99" s="60"/>
      <c r="H99" s="59"/>
    </row>
    <row r="100" spans="2:8" s="42" customFormat="1" ht="12.75" x14ac:dyDescent="0.25">
      <c r="B100" s="57"/>
      <c r="C100" s="57"/>
      <c r="D100" s="58"/>
      <c r="E100" s="57"/>
      <c r="F100" s="59"/>
      <c r="G100" s="60"/>
      <c r="H100" s="59"/>
    </row>
    <row r="101" spans="2:8" s="42" customFormat="1" ht="12.75" x14ac:dyDescent="0.25">
      <c r="B101" s="57"/>
      <c r="C101" s="57"/>
      <c r="D101" s="58"/>
      <c r="E101" s="57"/>
      <c r="F101" s="59"/>
      <c r="G101" s="60"/>
      <c r="H101" s="59"/>
    </row>
    <row r="102" spans="2:8" s="42" customFormat="1" ht="12.75" x14ac:dyDescent="0.25">
      <c r="B102" s="57"/>
      <c r="C102" s="57"/>
      <c r="D102" s="58"/>
      <c r="E102" s="57"/>
      <c r="F102" s="59"/>
      <c r="G102" s="60"/>
      <c r="H102" s="59"/>
    </row>
    <row r="103" spans="2:8" s="42" customFormat="1" ht="12.75" x14ac:dyDescent="0.25">
      <c r="B103" s="57"/>
      <c r="C103" s="57"/>
      <c r="D103" s="58"/>
      <c r="E103" s="57"/>
      <c r="F103" s="59"/>
      <c r="G103" s="60"/>
      <c r="H103" s="59"/>
    </row>
    <row r="104" spans="2:8" s="42" customFormat="1" ht="12.75" x14ac:dyDescent="0.25">
      <c r="B104" s="57"/>
      <c r="C104" s="57"/>
      <c r="D104" s="58"/>
      <c r="E104" s="57"/>
      <c r="F104" s="59"/>
      <c r="G104" s="60"/>
      <c r="H104" s="59"/>
    </row>
    <row r="105" spans="2:8" s="42" customFormat="1" ht="12.75" x14ac:dyDescent="0.25">
      <c r="B105" s="57"/>
      <c r="C105" s="57"/>
      <c r="D105" s="58"/>
      <c r="E105" s="57"/>
      <c r="F105" s="59"/>
      <c r="G105" s="60"/>
      <c r="H105" s="59"/>
    </row>
    <row r="106" spans="2:8" s="42" customFormat="1" ht="12.75" x14ac:dyDescent="0.25">
      <c r="B106" s="57"/>
      <c r="C106" s="57"/>
      <c r="D106" s="58"/>
      <c r="E106" s="57"/>
      <c r="F106" s="59"/>
      <c r="G106" s="60"/>
      <c r="H106" s="59"/>
    </row>
    <row r="107" spans="2:8" s="42" customFormat="1" ht="12.75" x14ac:dyDescent="0.25">
      <c r="B107" s="57"/>
      <c r="C107" s="57"/>
      <c r="D107" s="58"/>
      <c r="E107" s="57"/>
      <c r="F107" s="59"/>
      <c r="G107" s="60"/>
      <c r="H107" s="59"/>
    </row>
    <row r="108" spans="2:8" s="42" customFormat="1" ht="12.75" x14ac:dyDescent="0.25">
      <c r="B108" s="57"/>
      <c r="C108" s="57"/>
      <c r="D108" s="58"/>
      <c r="E108" s="57"/>
      <c r="F108" s="59"/>
      <c r="G108" s="60"/>
      <c r="H108" s="59"/>
    </row>
    <row r="109" spans="2:8" s="42" customFormat="1" ht="12.75" x14ac:dyDescent="0.25">
      <c r="B109" s="57"/>
      <c r="C109" s="57"/>
      <c r="D109" s="58"/>
      <c r="E109" s="57"/>
      <c r="F109" s="59"/>
      <c r="G109" s="60"/>
      <c r="H109" s="59"/>
    </row>
    <row r="110" spans="2:8" s="42" customFormat="1" ht="12.75" x14ac:dyDescent="0.25">
      <c r="B110" s="57"/>
      <c r="C110" s="57"/>
      <c r="D110" s="58"/>
      <c r="E110" s="57"/>
      <c r="F110" s="59"/>
      <c r="G110" s="60"/>
      <c r="H110" s="59"/>
    </row>
    <row r="111" spans="2:8" s="42" customFormat="1" ht="12.75" x14ac:dyDescent="0.25">
      <c r="B111" s="57"/>
      <c r="C111" s="57"/>
      <c r="D111" s="58"/>
      <c r="E111" s="57"/>
      <c r="F111" s="59"/>
      <c r="G111" s="60"/>
      <c r="H111" s="59"/>
    </row>
    <row r="112" spans="2:8" s="42" customFormat="1" ht="12.75" x14ac:dyDescent="0.25">
      <c r="B112" s="57"/>
      <c r="C112" s="57"/>
      <c r="D112" s="58"/>
      <c r="E112" s="57"/>
      <c r="F112" s="59"/>
      <c r="G112" s="60"/>
      <c r="H112" s="59"/>
    </row>
    <row r="113" spans="2:8" s="42" customFormat="1" ht="12.75" x14ac:dyDescent="0.25">
      <c r="B113" s="57"/>
      <c r="C113" s="57"/>
      <c r="D113" s="58"/>
      <c r="E113" s="57"/>
      <c r="F113" s="59"/>
      <c r="G113" s="60"/>
      <c r="H113" s="59"/>
    </row>
    <row r="114" spans="2:8" s="42" customFormat="1" ht="12.75" x14ac:dyDescent="0.25">
      <c r="B114" s="57"/>
      <c r="C114" s="57"/>
      <c r="D114" s="58"/>
      <c r="E114" s="57"/>
      <c r="F114" s="59"/>
      <c r="G114" s="60"/>
      <c r="H114" s="59"/>
    </row>
    <row r="115" spans="2:8" s="42" customFormat="1" ht="12.75" x14ac:dyDescent="0.25">
      <c r="B115" s="57"/>
      <c r="C115" s="57"/>
      <c r="D115" s="58"/>
      <c r="E115" s="57"/>
      <c r="F115" s="59"/>
      <c r="G115" s="60"/>
      <c r="H115" s="59"/>
    </row>
    <row r="116" spans="2:8" s="42" customFormat="1" ht="12.75" x14ac:dyDescent="0.25">
      <c r="B116" s="57"/>
      <c r="C116" s="57"/>
      <c r="D116" s="58"/>
      <c r="E116" s="57"/>
      <c r="F116" s="59"/>
      <c r="G116" s="60"/>
      <c r="H116" s="59"/>
    </row>
    <row r="117" spans="2:8" s="42" customFormat="1" ht="12.75" x14ac:dyDescent="0.25">
      <c r="B117" s="57"/>
      <c r="C117" s="57"/>
      <c r="D117" s="58"/>
      <c r="E117" s="57"/>
      <c r="F117" s="59"/>
      <c r="G117" s="60"/>
      <c r="H117" s="59"/>
    </row>
    <row r="118" spans="2:8" s="42" customFormat="1" ht="12.75" x14ac:dyDescent="0.25">
      <c r="B118" s="57"/>
      <c r="C118" s="57"/>
      <c r="D118" s="58"/>
      <c r="E118" s="57"/>
      <c r="F118" s="59"/>
      <c r="G118" s="60"/>
      <c r="H118" s="59"/>
    </row>
    <row r="119" spans="2:8" s="42" customFormat="1" ht="12.75" x14ac:dyDescent="0.25">
      <c r="B119" s="57"/>
      <c r="C119" s="57"/>
      <c r="D119" s="58"/>
      <c r="E119" s="57"/>
      <c r="F119" s="59"/>
      <c r="G119" s="60"/>
      <c r="H119" s="59"/>
    </row>
    <row r="120" spans="2:8" s="42" customFormat="1" ht="12.75" x14ac:dyDescent="0.25">
      <c r="B120" s="57"/>
      <c r="C120" s="57"/>
      <c r="D120" s="58"/>
      <c r="E120" s="57"/>
      <c r="F120" s="59"/>
      <c r="G120" s="60"/>
      <c r="H120" s="59"/>
    </row>
    <row r="121" spans="2:8" s="42" customFormat="1" ht="12.75" x14ac:dyDescent="0.25">
      <c r="B121" s="57"/>
      <c r="C121" s="57"/>
      <c r="D121" s="58"/>
      <c r="E121" s="57"/>
      <c r="F121" s="59"/>
      <c r="G121" s="60"/>
      <c r="H121" s="59"/>
    </row>
    <row r="122" spans="2:8" s="42" customFormat="1" ht="12.75" x14ac:dyDescent="0.25">
      <c r="B122" s="57"/>
      <c r="C122" s="57"/>
      <c r="D122" s="58"/>
      <c r="E122" s="57"/>
      <c r="F122" s="59"/>
      <c r="G122" s="60"/>
      <c r="H122" s="59"/>
    </row>
    <row r="123" spans="2:8" s="42" customFormat="1" ht="12.75" x14ac:dyDescent="0.25">
      <c r="B123" s="57"/>
      <c r="C123" s="57"/>
      <c r="D123" s="58"/>
      <c r="E123" s="57"/>
      <c r="F123" s="59"/>
      <c r="G123" s="60"/>
      <c r="H123" s="59"/>
    </row>
    <row r="124" spans="2:8" s="42" customFormat="1" ht="12.75" x14ac:dyDescent="0.25">
      <c r="B124" s="57"/>
      <c r="C124" s="57"/>
      <c r="D124" s="58"/>
      <c r="E124" s="57"/>
      <c r="F124" s="59"/>
      <c r="G124" s="60"/>
      <c r="H124" s="59"/>
    </row>
    <row r="125" spans="2:8" s="42" customFormat="1" ht="12.75" x14ac:dyDescent="0.25">
      <c r="B125" s="57"/>
      <c r="C125" s="57"/>
      <c r="D125" s="58"/>
      <c r="E125" s="57"/>
      <c r="F125" s="59"/>
      <c r="G125" s="60"/>
      <c r="H125" s="59"/>
    </row>
    <row r="126" spans="2:8" s="42" customFormat="1" ht="12.75" x14ac:dyDescent="0.25">
      <c r="B126" s="57"/>
      <c r="C126" s="57"/>
      <c r="D126" s="58"/>
      <c r="E126" s="57"/>
      <c r="F126" s="59"/>
      <c r="G126" s="60"/>
      <c r="H126" s="59"/>
    </row>
    <row r="127" spans="2:8" s="42" customFormat="1" ht="12.75" x14ac:dyDescent="0.25">
      <c r="B127" s="57"/>
      <c r="C127" s="57"/>
      <c r="D127" s="58"/>
      <c r="E127" s="57"/>
      <c r="F127" s="59"/>
      <c r="G127" s="60"/>
      <c r="H127" s="59"/>
    </row>
    <row r="128" spans="2:8" s="42" customFormat="1" ht="12.75" x14ac:dyDescent="0.25">
      <c r="B128" s="57"/>
      <c r="C128" s="57"/>
      <c r="D128" s="58"/>
      <c r="E128" s="57"/>
      <c r="F128" s="59"/>
      <c r="G128" s="60"/>
      <c r="H128" s="59"/>
    </row>
    <row r="129" spans="2:8" s="42" customFormat="1" ht="12.75" x14ac:dyDescent="0.25">
      <c r="B129" s="57"/>
      <c r="C129" s="57"/>
      <c r="D129" s="58"/>
      <c r="E129" s="57"/>
      <c r="F129" s="59"/>
      <c r="G129" s="60"/>
      <c r="H129" s="59"/>
    </row>
    <row r="130" spans="2:8" s="42" customFormat="1" ht="12.75" x14ac:dyDescent="0.25">
      <c r="B130" s="57"/>
      <c r="C130" s="57"/>
      <c r="D130" s="58"/>
      <c r="E130" s="57"/>
      <c r="F130" s="59"/>
      <c r="G130" s="60"/>
      <c r="H130" s="59"/>
    </row>
    <row r="131" spans="2:8" s="42" customFormat="1" ht="12.75" x14ac:dyDescent="0.25">
      <c r="B131" s="57"/>
      <c r="C131" s="57"/>
      <c r="D131" s="58"/>
      <c r="E131" s="57"/>
      <c r="F131" s="59"/>
      <c r="G131" s="60"/>
      <c r="H131" s="59"/>
    </row>
    <row r="132" spans="2:8" s="42" customFormat="1" ht="12.75" x14ac:dyDescent="0.25">
      <c r="B132" s="57"/>
      <c r="C132" s="57"/>
      <c r="D132" s="58"/>
      <c r="E132" s="57"/>
      <c r="F132" s="59"/>
      <c r="G132" s="60"/>
      <c r="H132" s="59"/>
    </row>
    <row r="133" spans="2:8" s="42" customFormat="1" ht="12.75" x14ac:dyDescent="0.25">
      <c r="B133" s="57"/>
      <c r="C133" s="57"/>
      <c r="D133" s="58"/>
      <c r="E133" s="57"/>
      <c r="F133" s="59"/>
      <c r="G133" s="60"/>
      <c r="H133" s="59"/>
    </row>
    <row r="134" spans="2:8" s="42" customFormat="1" ht="12.75" x14ac:dyDescent="0.25">
      <c r="B134" s="57"/>
      <c r="C134" s="57"/>
      <c r="D134" s="58"/>
      <c r="E134" s="57"/>
      <c r="F134" s="59"/>
      <c r="G134" s="60"/>
      <c r="H134" s="59"/>
    </row>
    <row r="135" spans="2:8" s="42" customFormat="1" ht="12.75" x14ac:dyDescent="0.25">
      <c r="B135" s="57"/>
      <c r="C135" s="57"/>
      <c r="D135" s="58"/>
      <c r="E135" s="57"/>
      <c r="F135" s="59"/>
      <c r="G135" s="60"/>
      <c r="H135" s="59"/>
    </row>
    <row r="136" spans="2:8" s="42" customFormat="1" ht="12.75" x14ac:dyDescent="0.25">
      <c r="B136" s="57"/>
      <c r="C136" s="57"/>
      <c r="D136" s="58"/>
      <c r="E136" s="57"/>
      <c r="F136" s="59"/>
      <c r="G136" s="60"/>
      <c r="H136" s="59"/>
    </row>
    <row r="137" spans="2:8" s="42" customFormat="1" ht="12.75" x14ac:dyDescent="0.25">
      <c r="B137" s="57"/>
      <c r="C137" s="57"/>
      <c r="D137" s="58"/>
      <c r="E137" s="57"/>
      <c r="F137" s="59"/>
      <c r="G137" s="60"/>
      <c r="H137" s="59"/>
    </row>
    <row r="138" spans="2:8" s="42" customFormat="1" ht="12.75" x14ac:dyDescent="0.25">
      <c r="B138" s="57"/>
      <c r="C138" s="57"/>
      <c r="D138" s="58"/>
      <c r="E138" s="57"/>
      <c r="F138" s="59"/>
      <c r="G138" s="60"/>
      <c r="H138" s="59"/>
    </row>
    <row r="139" spans="2:8" s="42" customFormat="1" ht="12.75" x14ac:dyDescent="0.25">
      <c r="B139" s="57"/>
      <c r="C139" s="57"/>
      <c r="D139" s="58"/>
      <c r="E139" s="57"/>
      <c r="F139" s="59"/>
      <c r="G139" s="60"/>
      <c r="H139" s="59"/>
    </row>
    <row r="140" spans="2:8" s="42" customFormat="1" ht="12.75" x14ac:dyDescent="0.25">
      <c r="B140" s="57"/>
      <c r="C140" s="57"/>
      <c r="D140" s="58"/>
      <c r="E140" s="57"/>
      <c r="F140" s="59"/>
      <c r="G140" s="60"/>
      <c r="H140" s="59"/>
    </row>
    <row r="141" spans="2:8" s="42" customFormat="1" ht="12.75" x14ac:dyDescent="0.25">
      <c r="B141" s="57"/>
      <c r="C141" s="57"/>
      <c r="D141" s="58"/>
      <c r="E141" s="57"/>
      <c r="F141" s="59"/>
      <c r="G141" s="60"/>
      <c r="H141" s="59"/>
    </row>
    <row r="142" spans="2:8" s="42" customFormat="1" ht="12.75" x14ac:dyDescent="0.25">
      <c r="B142" s="57"/>
      <c r="C142" s="57"/>
      <c r="D142" s="58"/>
      <c r="E142" s="57"/>
      <c r="F142" s="59"/>
      <c r="G142" s="60"/>
      <c r="H142" s="59"/>
    </row>
    <row r="143" spans="2:8" s="42" customFormat="1" ht="12.75" x14ac:dyDescent="0.25">
      <c r="B143" s="57"/>
      <c r="C143" s="57"/>
      <c r="D143" s="58"/>
      <c r="E143" s="57"/>
      <c r="F143" s="59"/>
      <c r="G143" s="60"/>
      <c r="H143" s="59"/>
    </row>
    <row r="144" spans="2:8" s="42" customFormat="1" ht="12.75" x14ac:dyDescent="0.25">
      <c r="B144" s="57"/>
      <c r="C144" s="57"/>
      <c r="D144" s="58"/>
      <c r="E144" s="57"/>
      <c r="F144" s="59"/>
      <c r="G144" s="60"/>
      <c r="H144" s="59"/>
    </row>
    <row r="145" spans="2:8" s="42" customFormat="1" ht="12.75" x14ac:dyDescent="0.25">
      <c r="B145" s="57"/>
      <c r="C145" s="57"/>
      <c r="D145" s="58"/>
      <c r="E145" s="57"/>
      <c r="F145" s="59"/>
      <c r="G145" s="60"/>
      <c r="H145" s="59"/>
    </row>
    <row r="146" spans="2:8" s="42" customFormat="1" ht="12.75" x14ac:dyDescent="0.25">
      <c r="B146" s="57"/>
      <c r="C146" s="57"/>
      <c r="D146" s="58"/>
      <c r="E146" s="57"/>
      <c r="F146" s="59"/>
      <c r="G146" s="60"/>
      <c r="H146" s="59"/>
    </row>
    <row r="147" spans="2:8" s="42" customFormat="1" ht="12.75" x14ac:dyDescent="0.25">
      <c r="B147" s="57"/>
      <c r="C147" s="57"/>
      <c r="D147" s="58"/>
      <c r="E147" s="57"/>
      <c r="F147" s="59"/>
      <c r="G147" s="60"/>
      <c r="H147" s="59"/>
    </row>
    <row r="148" spans="2:8" s="42" customFormat="1" ht="12.75" x14ac:dyDescent="0.25">
      <c r="B148" s="57"/>
      <c r="C148" s="57"/>
      <c r="D148" s="58"/>
      <c r="E148" s="57"/>
      <c r="F148" s="59"/>
      <c r="G148" s="60"/>
      <c r="H148" s="59"/>
    </row>
    <row r="149" spans="2:8" s="42" customFormat="1" ht="12.75" x14ac:dyDescent="0.25">
      <c r="B149" s="57"/>
      <c r="C149" s="57"/>
      <c r="D149" s="58"/>
      <c r="E149" s="57"/>
      <c r="F149" s="59"/>
      <c r="G149" s="60"/>
      <c r="H149" s="59"/>
    </row>
    <row r="150" spans="2:8" s="42" customFormat="1" ht="12.75" x14ac:dyDescent="0.25">
      <c r="B150" s="57"/>
      <c r="C150" s="57"/>
      <c r="D150" s="58"/>
      <c r="E150" s="57"/>
      <c r="F150" s="59"/>
      <c r="G150" s="60"/>
      <c r="H150" s="59"/>
    </row>
    <row r="151" spans="2:8" s="42" customFormat="1" ht="12.75" x14ac:dyDescent="0.25">
      <c r="B151" s="57"/>
      <c r="C151" s="57"/>
      <c r="D151" s="58"/>
      <c r="E151" s="57"/>
      <c r="F151" s="59"/>
      <c r="G151" s="60"/>
      <c r="H151" s="59"/>
    </row>
    <row r="152" spans="2:8" s="42" customFormat="1" ht="12.75" x14ac:dyDescent="0.25">
      <c r="B152" s="57"/>
      <c r="C152" s="57"/>
      <c r="D152" s="58"/>
      <c r="E152" s="57"/>
      <c r="F152" s="59"/>
      <c r="G152" s="60"/>
      <c r="H152" s="59"/>
    </row>
    <row r="153" spans="2:8" s="42" customFormat="1" ht="12.75" x14ac:dyDescent="0.25">
      <c r="B153" s="57"/>
      <c r="C153" s="57"/>
      <c r="D153" s="58"/>
      <c r="E153" s="57"/>
      <c r="F153" s="59"/>
      <c r="G153" s="60"/>
      <c r="H153" s="59"/>
    </row>
    <row r="154" spans="2:8" s="42" customFormat="1" ht="12.75" x14ac:dyDescent="0.25">
      <c r="B154" s="57"/>
      <c r="C154" s="57"/>
      <c r="D154" s="58"/>
      <c r="E154" s="57"/>
      <c r="F154" s="59"/>
      <c r="G154" s="60"/>
      <c r="H154" s="59"/>
    </row>
    <row r="155" spans="2:8" s="42" customFormat="1" ht="12.75" x14ac:dyDescent="0.25">
      <c r="B155" s="57"/>
      <c r="C155" s="57"/>
      <c r="D155" s="58"/>
      <c r="E155" s="57"/>
      <c r="F155" s="59"/>
      <c r="G155" s="60"/>
      <c r="H155" s="59"/>
    </row>
    <row r="156" spans="2:8" s="42" customFormat="1" ht="12.75" x14ac:dyDescent="0.25">
      <c r="B156" s="57"/>
      <c r="C156" s="57"/>
      <c r="D156" s="58"/>
      <c r="E156" s="57"/>
      <c r="F156" s="59"/>
      <c r="G156" s="60"/>
      <c r="H156" s="59"/>
    </row>
    <row r="157" spans="2:8" s="42" customFormat="1" ht="12.75" x14ac:dyDescent="0.25">
      <c r="B157" s="57"/>
      <c r="C157" s="57"/>
      <c r="D157" s="58"/>
      <c r="E157" s="57"/>
      <c r="F157" s="59"/>
      <c r="G157" s="60"/>
      <c r="H157" s="59"/>
    </row>
    <row r="158" spans="2:8" s="42" customFormat="1" ht="12.75" x14ac:dyDescent="0.25">
      <c r="B158" s="57"/>
      <c r="C158" s="57"/>
      <c r="D158" s="58"/>
      <c r="E158" s="57"/>
      <c r="F158" s="59"/>
      <c r="G158" s="60"/>
      <c r="H158" s="59"/>
    </row>
    <row r="159" spans="2:8" s="42" customFormat="1" ht="12.75" x14ac:dyDescent="0.25">
      <c r="B159" s="57"/>
      <c r="C159" s="57"/>
      <c r="D159" s="58"/>
      <c r="E159" s="57"/>
      <c r="F159" s="59"/>
      <c r="G159" s="60"/>
      <c r="H159" s="59"/>
    </row>
    <row r="160" spans="2:8" s="42" customFormat="1" ht="12.75" x14ac:dyDescent="0.25">
      <c r="B160" s="57"/>
      <c r="C160" s="57"/>
      <c r="D160" s="58"/>
      <c r="E160" s="57"/>
      <c r="F160" s="59"/>
      <c r="G160" s="60"/>
      <c r="H160" s="59"/>
    </row>
    <row r="161" spans="2:8" s="42" customFormat="1" ht="12.75" x14ac:dyDescent="0.25">
      <c r="B161" s="57"/>
      <c r="C161" s="57"/>
      <c r="D161" s="58"/>
      <c r="E161" s="57"/>
      <c r="F161" s="59"/>
      <c r="G161" s="60"/>
      <c r="H161" s="59"/>
    </row>
    <row r="162" spans="2:8" s="42" customFormat="1" ht="12.75" x14ac:dyDescent="0.25">
      <c r="B162" s="57"/>
      <c r="C162" s="57"/>
      <c r="D162" s="58"/>
      <c r="E162" s="57"/>
      <c r="F162" s="59"/>
      <c r="G162" s="60"/>
      <c r="H162" s="59"/>
    </row>
    <row r="163" spans="2:8" s="42" customFormat="1" ht="12.75" x14ac:dyDescent="0.25">
      <c r="B163" s="57"/>
      <c r="C163" s="57"/>
      <c r="D163" s="58"/>
      <c r="E163" s="57"/>
      <c r="F163" s="59"/>
      <c r="G163" s="60"/>
      <c r="H163" s="59"/>
    </row>
    <row r="164" spans="2:8" s="42" customFormat="1" ht="12.75" x14ac:dyDescent="0.25">
      <c r="B164" s="57"/>
      <c r="C164" s="57"/>
      <c r="D164" s="58"/>
      <c r="E164" s="57"/>
      <c r="F164" s="59"/>
      <c r="G164" s="60"/>
      <c r="H164" s="59"/>
    </row>
    <row r="165" spans="2:8" s="42" customFormat="1" ht="12.75" x14ac:dyDescent="0.25">
      <c r="B165" s="57"/>
      <c r="C165" s="57"/>
      <c r="D165" s="58"/>
      <c r="E165" s="57"/>
      <c r="F165" s="59"/>
      <c r="G165" s="60"/>
      <c r="H165" s="59"/>
    </row>
    <row r="166" spans="2:8" s="42" customFormat="1" ht="12.75" x14ac:dyDescent="0.25">
      <c r="B166" s="57"/>
      <c r="C166" s="57"/>
      <c r="D166" s="58"/>
      <c r="E166" s="57"/>
      <c r="F166" s="59"/>
      <c r="G166" s="60"/>
      <c r="H166" s="59"/>
    </row>
    <row r="167" spans="2:8" s="42" customFormat="1" ht="12.75" x14ac:dyDescent="0.25">
      <c r="B167" s="57"/>
      <c r="C167" s="57"/>
      <c r="D167" s="58"/>
      <c r="E167" s="57"/>
      <c r="F167" s="59"/>
      <c r="G167" s="60"/>
      <c r="H167" s="59"/>
    </row>
    <row r="168" spans="2:8" s="42" customFormat="1" ht="12.75" x14ac:dyDescent="0.25">
      <c r="B168" s="57"/>
      <c r="C168" s="57"/>
      <c r="D168" s="58"/>
      <c r="E168" s="57"/>
      <c r="F168" s="59"/>
      <c r="G168" s="60"/>
      <c r="H168" s="59"/>
    </row>
    <row r="169" spans="2:8" s="42" customFormat="1" ht="12.75" x14ac:dyDescent="0.25">
      <c r="B169" s="57"/>
      <c r="C169" s="57"/>
      <c r="D169" s="58"/>
      <c r="E169" s="57"/>
      <c r="F169" s="59"/>
      <c r="G169" s="60"/>
      <c r="H169" s="59"/>
    </row>
    <row r="170" spans="2:8" s="42" customFormat="1" ht="12.75" x14ac:dyDescent="0.25">
      <c r="B170" s="57"/>
      <c r="C170" s="57"/>
      <c r="D170" s="58"/>
      <c r="E170" s="57"/>
      <c r="F170" s="59"/>
      <c r="G170" s="60"/>
      <c r="H170" s="59"/>
    </row>
    <row r="171" spans="2:8" s="42" customFormat="1" ht="12.75" x14ac:dyDescent="0.25">
      <c r="B171" s="57"/>
      <c r="C171" s="57"/>
      <c r="D171" s="58"/>
      <c r="E171" s="57"/>
      <c r="F171" s="59"/>
      <c r="G171" s="60"/>
      <c r="H171" s="59"/>
    </row>
    <row r="172" spans="2:8" s="42" customFormat="1" ht="12.75" x14ac:dyDescent="0.25">
      <c r="B172" s="57"/>
      <c r="C172" s="57"/>
      <c r="D172" s="58"/>
      <c r="E172" s="57"/>
      <c r="F172" s="59"/>
      <c r="G172" s="60"/>
      <c r="H172" s="59"/>
    </row>
    <row r="173" spans="2:8" x14ac:dyDescent="0.25">
      <c r="D173" s="37"/>
    </row>
    <row r="174" spans="2:8" x14ac:dyDescent="0.25">
      <c r="D174" s="37"/>
    </row>
    <row r="175" spans="2:8" x14ac:dyDescent="0.25">
      <c r="D175" s="37"/>
    </row>
    <row r="176" spans="2:8" x14ac:dyDescent="0.25">
      <c r="D176" s="37"/>
    </row>
    <row r="177" spans="4:4" x14ac:dyDescent="0.25">
      <c r="D177" s="37"/>
    </row>
    <row r="178" spans="4:4" x14ac:dyDescent="0.25">
      <c r="D178" s="37"/>
    </row>
    <row r="179" spans="4:4" x14ac:dyDescent="0.25">
      <c r="D179" s="37"/>
    </row>
    <row r="180" spans="4:4" x14ac:dyDescent="0.25">
      <c r="D180" s="37"/>
    </row>
    <row r="181" spans="4:4" x14ac:dyDescent="0.25">
      <c r="D181" s="37"/>
    </row>
    <row r="182" spans="4:4" x14ac:dyDescent="0.25">
      <c r="D182" s="37"/>
    </row>
    <row r="183" spans="4:4" x14ac:dyDescent="0.25">
      <c r="D183" s="37"/>
    </row>
    <row r="184" spans="4:4" x14ac:dyDescent="0.25">
      <c r="D184" s="37"/>
    </row>
    <row r="185" spans="4:4" x14ac:dyDescent="0.25">
      <c r="D185" s="37"/>
    </row>
    <row r="186" spans="4:4" x14ac:dyDescent="0.25">
      <c r="D186" s="37"/>
    </row>
    <row r="187" spans="4:4" x14ac:dyDescent="0.25">
      <c r="D187" s="37"/>
    </row>
    <row r="188" spans="4:4" x14ac:dyDescent="0.25">
      <c r="D188" s="37"/>
    </row>
    <row r="189" spans="4:4" x14ac:dyDescent="0.25">
      <c r="D189" s="37"/>
    </row>
    <row r="190" spans="4:4" x14ac:dyDescent="0.25">
      <c r="D190" s="37"/>
    </row>
    <row r="191" spans="4:4" x14ac:dyDescent="0.25">
      <c r="D191" s="37"/>
    </row>
    <row r="192" spans="4:4" x14ac:dyDescent="0.25">
      <c r="D192" s="37"/>
    </row>
    <row r="193" spans="4:4" x14ac:dyDescent="0.25">
      <c r="D193" s="37"/>
    </row>
    <row r="194" spans="4:4" x14ac:dyDescent="0.25">
      <c r="D194" s="37"/>
    </row>
    <row r="195" spans="4:4" x14ac:dyDescent="0.25">
      <c r="D195" s="37"/>
    </row>
    <row r="196" spans="4:4" x14ac:dyDescent="0.25">
      <c r="D196" s="37"/>
    </row>
    <row r="197" spans="4:4" x14ac:dyDescent="0.25">
      <c r="D197" s="37"/>
    </row>
    <row r="198" spans="4:4" x14ac:dyDescent="0.25">
      <c r="D198" s="37"/>
    </row>
    <row r="199" spans="4:4" x14ac:dyDescent="0.25">
      <c r="D199" s="37"/>
    </row>
    <row r="200" spans="4:4" x14ac:dyDescent="0.25">
      <c r="D200" s="37"/>
    </row>
    <row r="201" spans="4:4" x14ac:dyDescent="0.25">
      <c r="D201" s="37"/>
    </row>
    <row r="202" spans="4:4" x14ac:dyDescent="0.25">
      <c r="D202" s="37"/>
    </row>
    <row r="203" spans="4:4" x14ac:dyDescent="0.25">
      <c r="D203" s="37"/>
    </row>
    <row r="204" spans="4:4" x14ac:dyDescent="0.25">
      <c r="D204" s="37"/>
    </row>
    <row r="205" spans="4:4" x14ac:dyDescent="0.25">
      <c r="D205" s="37"/>
    </row>
    <row r="206" spans="4:4" x14ac:dyDescent="0.25">
      <c r="D206" s="37"/>
    </row>
    <row r="207" spans="4:4" x14ac:dyDescent="0.25">
      <c r="D207" s="37"/>
    </row>
    <row r="208" spans="4:4" x14ac:dyDescent="0.25">
      <c r="D208" s="37"/>
    </row>
    <row r="209" spans="4:4" x14ac:dyDescent="0.25">
      <c r="D209" s="37"/>
    </row>
    <row r="210" spans="4:4" x14ac:dyDescent="0.25">
      <c r="D210" s="37"/>
    </row>
    <row r="211" spans="4:4" x14ac:dyDescent="0.25">
      <c r="D211" s="37"/>
    </row>
    <row r="212" spans="4:4" x14ac:dyDescent="0.25">
      <c r="D212" s="37"/>
    </row>
    <row r="213" spans="4:4" x14ac:dyDescent="0.25">
      <c r="D213" s="37"/>
    </row>
    <row r="214" spans="4:4" x14ac:dyDescent="0.25">
      <c r="D214" s="37"/>
    </row>
    <row r="215" spans="4:4" x14ac:dyDescent="0.25">
      <c r="D215" s="37"/>
    </row>
    <row r="216" spans="4:4" x14ac:dyDescent="0.25">
      <c r="D216" s="37"/>
    </row>
    <row r="217" spans="4:4" x14ac:dyDescent="0.25">
      <c r="D217" s="37"/>
    </row>
    <row r="218" spans="4:4" x14ac:dyDescent="0.25">
      <c r="D218" s="37"/>
    </row>
    <row r="219" spans="4:4" x14ac:dyDescent="0.25">
      <c r="D219" s="37"/>
    </row>
  </sheetData>
  <mergeCells count="1">
    <mergeCell ref="C9:H9"/>
  </mergeCells>
  <phoneticPr fontId="5" type="noConversion"/>
  <printOptions horizontalCentered="1"/>
  <pageMargins left="0.39370078740157483" right="0.39370078740157483" top="1.4173228346456694" bottom="0.6692913385826772" header="0.15748031496062992" footer="0.15748031496062992"/>
  <pageSetup paperSize="9" scale="74" fitToHeight="3" orientation="portrait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workbookViewId="0">
      <selection activeCell="J15" sqref="J15"/>
    </sheetView>
  </sheetViews>
  <sheetFormatPr defaultRowHeight="15" x14ac:dyDescent="0.25"/>
  <cols>
    <col min="2" max="2" width="19.7109375" customWidth="1"/>
    <col min="3" max="3" width="46.7109375" customWidth="1"/>
    <col min="4" max="4" width="14.85546875" style="63" customWidth="1"/>
    <col min="6" max="6" width="10.5703125" bestFit="1" customWidth="1"/>
  </cols>
  <sheetData>
    <row r="1" spans="2:9" s="25" customFormat="1" ht="10.5" x14ac:dyDescent="0.25">
      <c r="B1" s="33"/>
      <c r="C1" s="33"/>
      <c r="D1" s="61"/>
      <c r="E1" s="32"/>
      <c r="F1" s="33"/>
      <c r="G1" s="30"/>
      <c r="H1" s="27"/>
      <c r="I1" s="30"/>
    </row>
    <row r="2" spans="2:9" s="25" customFormat="1" ht="10.5" x14ac:dyDescent="0.25">
      <c r="B2" s="33"/>
      <c r="C2" s="33"/>
      <c r="D2" s="61"/>
      <c r="E2" s="32"/>
      <c r="F2" s="33"/>
      <c r="G2" s="30"/>
      <c r="H2" s="27"/>
      <c r="I2" s="30"/>
    </row>
    <row r="3" spans="2:9" s="25" customFormat="1" ht="10.5" x14ac:dyDescent="0.25">
      <c r="B3" s="33"/>
      <c r="C3" s="33"/>
      <c r="D3" s="61"/>
      <c r="E3" s="32"/>
      <c r="F3" s="33"/>
      <c r="G3" s="30"/>
      <c r="H3" s="27"/>
      <c r="I3" s="30"/>
    </row>
    <row r="4" spans="2:9" s="25" customFormat="1" ht="10.5" x14ac:dyDescent="0.25">
      <c r="B4" s="33"/>
      <c r="C4" s="33"/>
      <c r="D4" s="61"/>
      <c r="E4" s="32"/>
      <c r="F4" s="33"/>
      <c r="G4" s="30"/>
      <c r="H4" s="27"/>
      <c r="I4" s="30"/>
    </row>
    <row r="5" spans="2:9" s="25" customFormat="1" ht="10.5" x14ac:dyDescent="0.25">
      <c r="B5" s="33"/>
      <c r="C5" s="33"/>
      <c r="D5" s="61"/>
      <c r="E5" s="32"/>
      <c r="F5" s="33"/>
      <c r="G5" s="30"/>
      <c r="H5" s="27"/>
      <c r="I5" s="30"/>
    </row>
    <row r="6" spans="2:9" s="25" customFormat="1" ht="10.5" x14ac:dyDescent="0.25">
      <c r="B6" s="33"/>
      <c r="C6" s="33"/>
      <c r="D6" s="61"/>
      <c r="E6" s="32"/>
      <c r="F6" s="33"/>
      <c r="G6" s="30"/>
      <c r="H6" s="27"/>
      <c r="I6" s="30"/>
    </row>
    <row r="7" spans="2:9" s="25" customFormat="1" ht="10.5" x14ac:dyDescent="0.25">
      <c r="B7" s="33"/>
      <c r="C7" s="33"/>
      <c r="D7" s="61"/>
      <c r="E7" s="32"/>
      <c r="F7" s="33"/>
      <c r="G7" s="30"/>
      <c r="H7" s="27"/>
      <c r="I7" s="30"/>
    </row>
    <row r="8" spans="2:9" s="25" customFormat="1" ht="12.75" x14ac:dyDescent="0.25">
      <c r="B8" s="33"/>
      <c r="C8" s="35"/>
      <c r="D8" s="62"/>
      <c r="E8" s="32"/>
      <c r="F8" s="33"/>
      <c r="G8" s="30"/>
      <c r="H8" s="27"/>
      <c r="I8" s="30"/>
    </row>
    <row r="9" spans="2:9" s="25" customFormat="1" ht="12.75" x14ac:dyDescent="0.25">
      <c r="B9" s="33"/>
      <c r="C9" s="35"/>
      <c r="D9" s="62"/>
      <c r="E9" s="32"/>
      <c r="F9" s="33"/>
      <c r="G9" s="30"/>
      <c r="H9" s="27"/>
      <c r="I9" s="30"/>
    </row>
    <row r="10" spans="2:9" s="26" customFormat="1" ht="18" x14ac:dyDescent="0.25">
      <c r="B10" s="130" t="s">
        <v>961</v>
      </c>
      <c r="C10" s="34"/>
      <c r="D10" s="129"/>
      <c r="E10" s="129"/>
      <c r="F10" s="129"/>
      <c r="G10" s="129"/>
      <c r="H10" s="129"/>
      <c r="I10" s="129"/>
    </row>
    <row r="11" spans="2:9" s="51" customFormat="1" ht="12.75" x14ac:dyDescent="0.25">
      <c r="B11" s="65"/>
      <c r="C11" s="66"/>
      <c r="D11" s="66"/>
      <c r="E11" s="66"/>
      <c r="F11" s="66"/>
      <c r="G11" s="66"/>
      <c r="H11" s="66"/>
      <c r="I11" s="66"/>
    </row>
    <row r="12" spans="2:9" s="51" customFormat="1" ht="12.75" x14ac:dyDescent="0.25">
      <c r="B12" s="90" t="s">
        <v>96</v>
      </c>
      <c r="C12" s="67" t="s">
        <v>978</v>
      </c>
      <c r="E12" s="68"/>
      <c r="F12" s="65"/>
      <c r="G12" s="69"/>
      <c r="H12" s="70"/>
      <c r="I12" s="69"/>
    </row>
    <row r="13" spans="2:9" s="42" customFormat="1" ht="12.75" x14ac:dyDescent="0.25">
      <c r="B13" s="57"/>
      <c r="C13" s="57"/>
      <c r="D13" s="71"/>
      <c r="E13" s="72"/>
      <c r="F13" s="57"/>
      <c r="G13" s="59"/>
      <c r="H13" s="60"/>
      <c r="I13" s="59"/>
    </row>
    <row r="14" spans="2:9" s="42" customFormat="1" ht="12.75" x14ac:dyDescent="0.25">
      <c r="B14" s="72" t="s">
        <v>957</v>
      </c>
      <c r="C14" s="67"/>
      <c r="E14" s="72"/>
      <c r="F14" s="72"/>
      <c r="G14" s="72"/>
      <c r="H14" s="73"/>
      <c r="I14" s="72"/>
    </row>
    <row r="15" spans="2:9" s="76" customFormat="1" ht="12.75" x14ac:dyDescent="0.2">
      <c r="D15" s="77"/>
    </row>
    <row r="16" spans="2:9" s="76" customFormat="1" ht="12.75" x14ac:dyDescent="0.2">
      <c r="D16" s="77"/>
    </row>
    <row r="17" spans="2:4" s="76" customFormat="1" ht="12.75" x14ac:dyDescent="0.2">
      <c r="B17" s="78" t="str">
        <f>PLANILHA!B17</f>
        <v>1.0</v>
      </c>
      <c r="C17" s="79" t="str">
        <f>PLANILHA!D17</f>
        <v>Serviço técnico especializado</v>
      </c>
      <c r="D17" s="80">
        <f>PLANILHA!H17</f>
        <v>0</v>
      </c>
    </row>
    <row r="18" spans="2:4" s="76" customFormat="1" ht="12.75" x14ac:dyDescent="0.2">
      <c r="B18" s="81" t="str">
        <f>PLANILHA!B21</f>
        <v>2.0</v>
      </c>
      <c r="C18" s="82" t="str">
        <f>PLANILHA!D21</f>
        <v>Levantamento topográfico e estudo geotécnico</v>
      </c>
      <c r="D18" s="83">
        <f>PLANILHA!H21</f>
        <v>0</v>
      </c>
    </row>
    <row r="19" spans="2:4" s="76" customFormat="1" ht="12.75" x14ac:dyDescent="0.2">
      <c r="B19" s="81" t="str">
        <f>PLANILHA!B28</f>
        <v>3.0</v>
      </c>
      <c r="C19" s="82" t="str">
        <f>PLANILHA!D28</f>
        <v>Início, apoio e administração de obra</v>
      </c>
      <c r="D19" s="83">
        <f>PLANILHA!H28</f>
        <v>0</v>
      </c>
    </row>
    <row r="20" spans="2:4" s="76" customFormat="1" ht="12.75" x14ac:dyDescent="0.2">
      <c r="B20" s="81" t="str">
        <f>PLANILHA!B38</f>
        <v>4.0</v>
      </c>
      <c r="C20" s="82" t="str">
        <f>PLANILHA!D38</f>
        <v>Demolição, transporte e Serviço em Solo</v>
      </c>
      <c r="D20" s="83">
        <f>PLANILHA!H38</f>
        <v>0</v>
      </c>
    </row>
    <row r="21" spans="2:4" s="76" customFormat="1" ht="12.75" x14ac:dyDescent="0.2">
      <c r="B21" s="81" t="str">
        <f>PLANILHA!B52</f>
        <v>5.0</v>
      </c>
      <c r="C21" s="82" t="str">
        <f>PLANILHA!D52</f>
        <v>Contenção</v>
      </c>
      <c r="D21" s="83">
        <f>PLANILHA!H52</f>
        <v>0</v>
      </c>
    </row>
    <row r="22" spans="2:4" s="76" customFormat="1" ht="12.75" x14ac:dyDescent="0.2">
      <c r="B22" s="81" t="str">
        <f>PLANILHA!B64</f>
        <v>6.0</v>
      </c>
      <c r="C22" s="82" t="str">
        <f>PLANILHA!D64</f>
        <v>Corte e remoção de árvores</v>
      </c>
      <c r="D22" s="83">
        <f>PLANILHA!H64</f>
        <v>0</v>
      </c>
    </row>
    <row r="23" spans="2:4" s="76" customFormat="1" ht="12.75" x14ac:dyDescent="0.2">
      <c r="B23" s="81" t="str">
        <f>PLANILHA!B69</f>
        <v>7.0</v>
      </c>
      <c r="C23" s="82" t="str">
        <f>PLANILHA!D69</f>
        <v>Replantio de arvores</v>
      </c>
      <c r="D23" s="83">
        <f>PLANILHA!H69</f>
        <v>0</v>
      </c>
    </row>
    <row r="24" spans="2:4" s="76" customFormat="1" ht="12.75" x14ac:dyDescent="0.2">
      <c r="B24" s="81" t="str">
        <f>PLANILHA!B72</f>
        <v>8.0</v>
      </c>
      <c r="C24" s="82" t="str">
        <f>PLANILHA!D72</f>
        <v>Pavimentação e passeio</v>
      </c>
      <c r="D24" s="83">
        <f>PLANILHA!H72</f>
        <v>0</v>
      </c>
    </row>
    <row r="25" spans="2:4" s="76" customFormat="1" ht="12.75" x14ac:dyDescent="0.2">
      <c r="B25" s="84" t="str">
        <f>PLANILHA!B80</f>
        <v>9.0</v>
      </c>
      <c r="C25" s="102" t="str">
        <f>PLANILHA!D80</f>
        <v>Limpeza e arremate</v>
      </c>
      <c r="D25" s="85">
        <f>PLANILHA!H80</f>
        <v>0</v>
      </c>
    </row>
    <row r="26" spans="2:4" s="76" customFormat="1" ht="12.75" x14ac:dyDescent="0.2">
      <c r="B26" s="138" t="str">
        <f>PLANILHA!D83</f>
        <v>TOTAL OBRA</v>
      </c>
      <c r="C26" s="140"/>
      <c r="D26" s="105">
        <f>PLANILHA!H83</f>
        <v>0</v>
      </c>
    </row>
    <row r="27" spans="2:4" s="76" customFormat="1" ht="12.75" x14ac:dyDescent="0.2">
      <c r="B27" s="138" t="str">
        <f>PLANILHA!D84</f>
        <v>BDI OBRA - XX%</v>
      </c>
      <c r="C27" s="139" t="s">
        <v>980</v>
      </c>
      <c r="D27" s="105">
        <f>PLANILHA!H84</f>
        <v>0</v>
      </c>
    </row>
    <row r="28" spans="2:4" s="76" customFormat="1" ht="12.75" x14ac:dyDescent="0.2">
      <c r="B28" s="87" t="str">
        <f>PLANILHA!D85</f>
        <v>TOTAL GERAL</v>
      </c>
      <c r="C28" s="88"/>
      <c r="D28" s="89">
        <f>PLANILHA!H85</f>
        <v>0</v>
      </c>
    </row>
    <row r="29" spans="2:4" s="76" customFormat="1" ht="12.75" x14ac:dyDescent="0.2">
      <c r="D29" s="77"/>
    </row>
    <row r="30" spans="2:4" s="74" customFormat="1" x14ac:dyDescent="0.2">
      <c r="C30" s="86"/>
      <c r="D30" s="75"/>
    </row>
    <row r="31" spans="2:4" s="74" customFormat="1" ht="12.75" x14ac:dyDescent="0.2">
      <c r="D31" s="75"/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view="pageBreakPreview" topLeftCell="A7" zoomScaleNormal="100" zoomScaleSheetLayoutView="100" workbookViewId="0">
      <selection activeCell="M31" sqref="M31"/>
    </sheetView>
  </sheetViews>
  <sheetFormatPr defaultRowHeight="15" x14ac:dyDescent="0.25"/>
  <cols>
    <col min="1" max="1" width="3" customWidth="1"/>
    <col min="2" max="2" width="19.140625" customWidth="1"/>
    <col min="3" max="3" width="43.7109375" customWidth="1"/>
    <col min="4" max="4" width="15.5703125" style="93" customWidth="1"/>
    <col min="5" max="5" width="11.5703125" bestFit="1" customWidth="1"/>
    <col min="6" max="6" width="14.85546875" customWidth="1"/>
    <col min="7" max="8" width="11.5703125" bestFit="1" customWidth="1"/>
    <col min="9" max="9" width="11.5703125" customWidth="1"/>
    <col min="10" max="10" width="16.140625" customWidth="1"/>
  </cols>
  <sheetData>
    <row r="1" spans="2:10" s="25" customFormat="1" ht="10.5" x14ac:dyDescent="0.15">
      <c r="B1" s="33"/>
      <c r="C1" s="33"/>
      <c r="D1" s="91"/>
      <c r="E1" s="33"/>
      <c r="F1" s="32"/>
      <c r="G1" s="33"/>
      <c r="H1" s="30"/>
      <c r="I1" s="27"/>
    </row>
    <row r="2" spans="2:10" s="25" customFormat="1" ht="10.5" x14ac:dyDescent="0.15">
      <c r="B2" s="33"/>
      <c r="C2" s="33"/>
      <c r="D2" s="91"/>
      <c r="E2" s="33"/>
      <c r="F2" s="32"/>
      <c r="G2" s="33"/>
      <c r="H2" s="30"/>
      <c r="I2" s="27"/>
    </row>
    <row r="3" spans="2:10" s="25" customFormat="1" ht="10.5" x14ac:dyDescent="0.15">
      <c r="B3" s="33"/>
      <c r="C3" s="33"/>
      <c r="D3" s="91"/>
      <c r="E3" s="33"/>
      <c r="F3" s="32"/>
      <c r="G3" s="33"/>
      <c r="H3" s="30"/>
      <c r="I3" s="27"/>
    </row>
    <row r="4" spans="2:10" s="25" customFormat="1" ht="10.5" x14ac:dyDescent="0.15">
      <c r="B4" s="33"/>
      <c r="C4" s="33"/>
      <c r="D4" s="91"/>
      <c r="E4" s="33"/>
      <c r="F4" s="32"/>
      <c r="G4" s="33"/>
      <c r="H4" s="30"/>
      <c r="I4" s="27"/>
    </row>
    <row r="5" spans="2:10" s="25" customFormat="1" ht="10.5" x14ac:dyDescent="0.15">
      <c r="B5" s="33"/>
      <c r="C5" s="33"/>
      <c r="D5" s="91"/>
      <c r="E5" s="33"/>
      <c r="F5" s="32"/>
      <c r="G5" s="33"/>
      <c r="H5" s="30"/>
      <c r="I5" s="27"/>
    </row>
    <row r="6" spans="2:10" s="25" customFormat="1" ht="10.5" x14ac:dyDescent="0.15">
      <c r="B6" s="33"/>
      <c r="C6" s="33"/>
      <c r="D6" s="91"/>
      <c r="E6" s="33"/>
      <c r="F6" s="32"/>
      <c r="G6" s="33"/>
      <c r="H6" s="30"/>
      <c r="I6" s="27"/>
    </row>
    <row r="7" spans="2:10" s="25" customFormat="1" ht="10.5" x14ac:dyDescent="0.15">
      <c r="B7" s="33"/>
      <c r="C7" s="33"/>
      <c r="D7" s="91"/>
      <c r="E7" s="33"/>
      <c r="F7" s="32"/>
      <c r="G7" s="33"/>
      <c r="H7" s="30"/>
      <c r="I7" s="27"/>
    </row>
    <row r="8" spans="2:10" s="25" customFormat="1" ht="12.75" x14ac:dyDescent="0.2">
      <c r="B8" s="33"/>
      <c r="C8" s="35"/>
      <c r="D8" s="92"/>
      <c r="E8" s="35"/>
      <c r="F8" s="32"/>
      <c r="G8" s="33"/>
      <c r="H8" s="30"/>
      <c r="I8" s="27"/>
    </row>
    <row r="9" spans="2:10" s="51" customFormat="1" x14ac:dyDescent="0.25">
      <c r="B9" s="65"/>
      <c r="C9" s="177" t="s">
        <v>962</v>
      </c>
      <c r="D9" s="177"/>
      <c r="E9" s="177"/>
      <c r="F9" s="177"/>
      <c r="G9" s="177"/>
      <c r="H9" s="177"/>
      <c r="I9" s="177"/>
    </row>
    <row r="10" spans="2:10" s="51" customFormat="1" ht="7.5" customHeight="1" x14ac:dyDescent="0.2">
      <c r="B10" s="65"/>
      <c r="C10" s="66"/>
      <c r="D10" s="92"/>
      <c r="E10" s="66"/>
      <c r="F10" s="66"/>
      <c r="G10" s="66"/>
      <c r="H10" s="66"/>
      <c r="I10" s="66"/>
    </row>
    <row r="11" spans="2:10" s="51" customFormat="1" ht="12.75" x14ac:dyDescent="0.2">
      <c r="B11" s="90" t="s">
        <v>96</v>
      </c>
      <c r="C11" s="68" t="s">
        <v>978</v>
      </c>
      <c r="D11" s="92"/>
      <c r="F11" s="68"/>
      <c r="G11" s="65"/>
      <c r="H11" s="69"/>
      <c r="I11" s="70"/>
    </row>
    <row r="12" spans="2:10" s="42" customFormat="1" ht="7.5" customHeight="1" x14ac:dyDescent="0.2">
      <c r="B12" s="57"/>
      <c r="C12" s="57"/>
      <c r="D12" s="94"/>
      <c r="E12" s="57"/>
      <c r="F12" s="72"/>
      <c r="G12" s="57"/>
      <c r="H12" s="59"/>
      <c r="I12" s="60"/>
    </row>
    <row r="13" spans="2:10" s="42" customFormat="1" ht="12.75" x14ac:dyDescent="0.2">
      <c r="B13" s="99" t="s">
        <v>957</v>
      </c>
      <c r="C13" s="68"/>
      <c r="D13" s="92"/>
      <c r="F13" s="72"/>
      <c r="G13" s="72"/>
      <c r="H13" s="72"/>
      <c r="I13" s="73"/>
    </row>
    <row r="14" spans="2:10" s="76" customFormat="1" ht="12.75" x14ac:dyDescent="0.2">
      <c r="D14" s="95"/>
    </row>
    <row r="15" spans="2:10" s="76" customFormat="1" ht="12.75" x14ac:dyDescent="0.2">
      <c r="B15" s="141" t="s">
        <v>97</v>
      </c>
      <c r="C15" s="141" t="s">
        <v>966</v>
      </c>
      <c r="D15" s="141" t="s">
        <v>972</v>
      </c>
      <c r="E15" s="141" t="s">
        <v>967</v>
      </c>
      <c r="F15" s="141" t="s">
        <v>968</v>
      </c>
      <c r="G15" s="141" t="s">
        <v>969</v>
      </c>
      <c r="H15" s="141" t="s">
        <v>970</v>
      </c>
      <c r="I15" s="141" t="s">
        <v>971</v>
      </c>
      <c r="J15" s="96" t="s">
        <v>973</v>
      </c>
    </row>
    <row r="16" spans="2:10" s="76" customFormat="1" ht="12.75" x14ac:dyDescent="0.2">
      <c r="B16" s="176" t="str">
        <f>'PLAN RESUMO'!B17</f>
        <v>1.0</v>
      </c>
      <c r="C16" s="173" t="str">
        <f>'PLAN RESUMO'!C17</f>
        <v>Serviço técnico especializado</v>
      </c>
      <c r="D16" s="175">
        <f>'PLAN RESUMO'!D17</f>
        <v>0</v>
      </c>
      <c r="E16" s="131">
        <v>1</v>
      </c>
      <c r="F16" s="79"/>
      <c r="G16" s="79"/>
      <c r="H16" s="79"/>
      <c r="I16" s="125"/>
      <c r="J16" s="97">
        <f t="shared" ref="J16:J33" si="0">SUM(E16:I16)</f>
        <v>1</v>
      </c>
    </row>
    <row r="17" spans="2:10" s="76" customFormat="1" ht="12.75" x14ac:dyDescent="0.2">
      <c r="B17" s="176"/>
      <c r="C17" s="174"/>
      <c r="D17" s="175"/>
      <c r="E17" s="132">
        <f>$D$16*E16</f>
        <v>0</v>
      </c>
      <c r="F17" s="127"/>
      <c r="G17" s="127"/>
      <c r="H17" s="133"/>
      <c r="I17" s="134"/>
      <c r="J17" s="77">
        <f t="shared" si="0"/>
        <v>0</v>
      </c>
    </row>
    <row r="18" spans="2:10" s="76" customFormat="1" ht="13.5" customHeight="1" x14ac:dyDescent="0.2">
      <c r="B18" s="176" t="str">
        <f>'PLAN RESUMO'!B18</f>
        <v>2.0</v>
      </c>
      <c r="C18" s="173" t="str">
        <f>'PLAN RESUMO'!C18</f>
        <v>Levantamento topográfico e estudo geotécnico</v>
      </c>
      <c r="D18" s="175">
        <f>'PLAN RESUMO'!D18</f>
        <v>0</v>
      </c>
      <c r="E18" s="131"/>
      <c r="F18" s="135">
        <v>0.5</v>
      </c>
      <c r="G18" s="135">
        <v>0.5</v>
      </c>
      <c r="H18" s="135"/>
      <c r="I18" s="136"/>
      <c r="J18" s="97">
        <f t="shared" si="0"/>
        <v>1</v>
      </c>
    </row>
    <row r="19" spans="2:10" s="76" customFormat="1" ht="12.75" x14ac:dyDescent="0.2">
      <c r="B19" s="176"/>
      <c r="C19" s="174"/>
      <c r="D19" s="175"/>
      <c r="E19" s="132"/>
      <c r="F19" s="127">
        <f>$D$18*F18</f>
        <v>0</v>
      </c>
      <c r="G19" s="127">
        <f>$D$18*G18</f>
        <v>0</v>
      </c>
      <c r="H19" s="127"/>
      <c r="I19" s="128"/>
      <c r="J19" s="77">
        <f t="shared" si="0"/>
        <v>0</v>
      </c>
    </row>
    <row r="20" spans="2:10" s="76" customFormat="1" ht="12.75" x14ac:dyDescent="0.2">
      <c r="B20" s="176" t="str">
        <f>'PLAN RESUMO'!B19</f>
        <v>3.0</v>
      </c>
      <c r="C20" s="173" t="str">
        <f>'PLAN RESUMO'!C19</f>
        <v>Início, apoio e administração de obra</v>
      </c>
      <c r="D20" s="175">
        <f>'PLAN RESUMO'!D19</f>
        <v>0</v>
      </c>
      <c r="E20" s="131">
        <v>0.2</v>
      </c>
      <c r="F20" s="135">
        <v>0.2</v>
      </c>
      <c r="G20" s="135">
        <v>0.2</v>
      </c>
      <c r="H20" s="135">
        <v>0.2</v>
      </c>
      <c r="I20" s="136">
        <v>0.2</v>
      </c>
      <c r="J20" s="97">
        <f t="shared" si="0"/>
        <v>1</v>
      </c>
    </row>
    <row r="21" spans="2:10" s="76" customFormat="1" ht="12.75" x14ac:dyDescent="0.2">
      <c r="B21" s="176"/>
      <c r="C21" s="174"/>
      <c r="D21" s="175"/>
      <c r="E21" s="132">
        <f>$D$20*E20</f>
        <v>0</v>
      </c>
      <c r="F21" s="127">
        <f t="shared" ref="F21:I21" si="1">$D$20*F20</f>
        <v>0</v>
      </c>
      <c r="G21" s="127">
        <f t="shared" si="1"/>
        <v>0</v>
      </c>
      <c r="H21" s="127">
        <f t="shared" si="1"/>
        <v>0</v>
      </c>
      <c r="I21" s="128">
        <f t="shared" si="1"/>
        <v>0</v>
      </c>
      <c r="J21" s="77">
        <f t="shared" si="0"/>
        <v>0</v>
      </c>
    </row>
    <row r="22" spans="2:10" s="76" customFormat="1" ht="12.75" x14ac:dyDescent="0.2">
      <c r="B22" s="176" t="str">
        <f>'PLAN RESUMO'!B20</f>
        <v>4.0</v>
      </c>
      <c r="C22" s="173" t="str">
        <f>'PLAN RESUMO'!C20</f>
        <v>Demolição, transporte e Serviço em Solo</v>
      </c>
      <c r="D22" s="175">
        <f>'PLAN RESUMO'!D20</f>
        <v>0</v>
      </c>
      <c r="E22" s="131">
        <v>0.2</v>
      </c>
      <c r="F22" s="135">
        <v>0.4</v>
      </c>
      <c r="G22" s="135">
        <v>0.4</v>
      </c>
      <c r="H22" s="135"/>
      <c r="I22" s="136"/>
      <c r="J22" s="97">
        <f t="shared" si="0"/>
        <v>1</v>
      </c>
    </row>
    <row r="23" spans="2:10" s="76" customFormat="1" ht="12.75" x14ac:dyDescent="0.2">
      <c r="B23" s="176"/>
      <c r="C23" s="174"/>
      <c r="D23" s="175"/>
      <c r="E23" s="132">
        <f>$D$22*E22</f>
        <v>0</v>
      </c>
      <c r="F23" s="127">
        <f>$D$22*F22</f>
        <v>0</v>
      </c>
      <c r="G23" s="127">
        <f>$D$22*G22</f>
        <v>0</v>
      </c>
      <c r="H23" s="127"/>
      <c r="I23" s="128"/>
      <c r="J23" s="77">
        <f t="shared" si="0"/>
        <v>0</v>
      </c>
    </row>
    <row r="24" spans="2:10" s="76" customFormat="1" ht="12.75" x14ac:dyDescent="0.2">
      <c r="B24" s="176" t="str">
        <f>'PLAN RESUMO'!B21</f>
        <v>5.0</v>
      </c>
      <c r="C24" s="173" t="str">
        <f>'PLAN RESUMO'!C21</f>
        <v>Contenção</v>
      </c>
      <c r="D24" s="175">
        <f>'PLAN RESUMO'!D21</f>
        <v>0</v>
      </c>
      <c r="E24" s="103"/>
      <c r="F24" s="100"/>
      <c r="G24" s="100">
        <v>0.1</v>
      </c>
      <c r="H24" s="100">
        <v>0.45</v>
      </c>
      <c r="I24" s="119">
        <v>0.45</v>
      </c>
      <c r="J24" s="97">
        <f t="shared" si="0"/>
        <v>1</v>
      </c>
    </row>
    <row r="25" spans="2:10" s="76" customFormat="1" ht="12.75" x14ac:dyDescent="0.2">
      <c r="B25" s="176"/>
      <c r="C25" s="174"/>
      <c r="D25" s="175"/>
      <c r="E25" s="104"/>
      <c r="F25" s="101"/>
      <c r="G25" s="101">
        <f>$D$24*G24</f>
        <v>0</v>
      </c>
      <c r="H25" s="101">
        <f>$D$24*H24</f>
        <v>0</v>
      </c>
      <c r="I25" s="85">
        <f>$D$24*I24</f>
        <v>0</v>
      </c>
      <c r="J25" s="77">
        <f t="shared" si="0"/>
        <v>0</v>
      </c>
    </row>
    <row r="26" spans="2:10" s="76" customFormat="1" ht="12.75" x14ac:dyDescent="0.2">
      <c r="B26" s="176" t="str">
        <f>'PLAN RESUMO'!B22</f>
        <v>6.0</v>
      </c>
      <c r="C26" s="173" t="str">
        <f>'PLAN RESUMO'!C22</f>
        <v>Corte e remoção de árvores</v>
      </c>
      <c r="D26" s="175">
        <f>'PLAN RESUMO'!D22</f>
        <v>0</v>
      </c>
      <c r="E26" s="131"/>
      <c r="F26" s="135">
        <v>1</v>
      </c>
      <c r="G26" s="135"/>
      <c r="H26" s="135"/>
      <c r="I26" s="136"/>
      <c r="J26" s="97">
        <f t="shared" si="0"/>
        <v>1</v>
      </c>
    </row>
    <row r="27" spans="2:10" s="76" customFormat="1" ht="12.75" x14ac:dyDescent="0.2">
      <c r="B27" s="176"/>
      <c r="C27" s="174"/>
      <c r="D27" s="175"/>
      <c r="E27" s="132"/>
      <c r="F27" s="127">
        <f>$D$26*F26</f>
        <v>0</v>
      </c>
      <c r="G27" s="127"/>
      <c r="H27" s="127"/>
      <c r="I27" s="128"/>
      <c r="J27" s="77">
        <f t="shared" si="0"/>
        <v>0</v>
      </c>
    </row>
    <row r="28" spans="2:10" s="76" customFormat="1" ht="12.75" x14ac:dyDescent="0.2">
      <c r="B28" s="176" t="str">
        <f>'PLAN RESUMO'!B23</f>
        <v>7.0</v>
      </c>
      <c r="C28" s="173" t="str">
        <f>'PLAN RESUMO'!C23</f>
        <v>Replantio de arvores</v>
      </c>
      <c r="D28" s="175">
        <f>'PLAN RESUMO'!D23</f>
        <v>0</v>
      </c>
      <c r="E28" s="103"/>
      <c r="F28" s="100"/>
      <c r="G28" s="100"/>
      <c r="H28" s="100"/>
      <c r="I28" s="119">
        <v>1</v>
      </c>
      <c r="J28" s="97">
        <f t="shared" si="0"/>
        <v>1</v>
      </c>
    </row>
    <row r="29" spans="2:10" s="76" customFormat="1" ht="12.75" x14ac:dyDescent="0.2">
      <c r="B29" s="176"/>
      <c r="C29" s="174"/>
      <c r="D29" s="175"/>
      <c r="E29" s="104"/>
      <c r="F29" s="101"/>
      <c r="G29" s="101"/>
      <c r="H29" s="101"/>
      <c r="I29" s="85">
        <f>$D$28*I28</f>
        <v>0</v>
      </c>
      <c r="J29" s="77">
        <f t="shared" si="0"/>
        <v>0</v>
      </c>
    </row>
    <row r="30" spans="2:10" s="76" customFormat="1" ht="12.75" x14ac:dyDescent="0.2">
      <c r="B30" s="176" t="str">
        <f>'PLAN RESUMO'!B24</f>
        <v>8.0</v>
      </c>
      <c r="C30" s="173" t="str">
        <f>'PLAN RESUMO'!C24</f>
        <v>Pavimentação e passeio</v>
      </c>
      <c r="D30" s="175">
        <f>'PLAN RESUMO'!D24</f>
        <v>0</v>
      </c>
      <c r="E30" s="131"/>
      <c r="F30" s="135"/>
      <c r="G30" s="135">
        <v>0.2</v>
      </c>
      <c r="H30" s="135">
        <v>0.6</v>
      </c>
      <c r="I30" s="136">
        <v>0.2</v>
      </c>
      <c r="J30" s="97">
        <f t="shared" si="0"/>
        <v>1</v>
      </c>
    </row>
    <row r="31" spans="2:10" s="76" customFormat="1" ht="12.75" x14ac:dyDescent="0.2">
      <c r="B31" s="176"/>
      <c r="C31" s="174"/>
      <c r="D31" s="175"/>
      <c r="E31" s="132"/>
      <c r="F31" s="127"/>
      <c r="G31" s="127">
        <f>$D$30*G30</f>
        <v>0</v>
      </c>
      <c r="H31" s="127">
        <f>$D$30*H30</f>
        <v>0</v>
      </c>
      <c r="I31" s="128">
        <f>$D$30*I30</f>
        <v>0</v>
      </c>
      <c r="J31" s="77">
        <f t="shared" si="0"/>
        <v>0</v>
      </c>
    </row>
    <row r="32" spans="2:10" s="76" customFormat="1" ht="12.75" x14ac:dyDescent="0.2">
      <c r="B32" s="176" t="str">
        <f>'PLAN RESUMO'!B25</f>
        <v>9.0</v>
      </c>
      <c r="C32" s="173" t="str">
        <f>'PLAN RESUMO'!C25</f>
        <v>Limpeza e arremate</v>
      </c>
      <c r="D32" s="175">
        <f>'PLAN RESUMO'!D25</f>
        <v>0</v>
      </c>
      <c r="E32" s="103"/>
      <c r="F32" s="100"/>
      <c r="G32" s="100"/>
      <c r="H32" s="100"/>
      <c r="I32" s="119">
        <v>1</v>
      </c>
      <c r="J32" s="97">
        <f t="shared" si="0"/>
        <v>1</v>
      </c>
    </row>
    <row r="33" spans="2:10" s="76" customFormat="1" ht="12.75" x14ac:dyDescent="0.2">
      <c r="B33" s="176"/>
      <c r="C33" s="174"/>
      <c r="D33" s="175"/>
      <c r="E33" s="126"/>
      <c r="F33" s="127"/>
      <c r="G33" s="127"/>
      <c r="H33" s="127"/>
      <c r="I33" s="128">
        <f>$D$32*I32</f>
        <v>0</v>
      </c>
      <c r="J33" s="77">
        <f t="shared" si="0"/>
        <v>0</v>
      </c>
    </row>
    <row r="34" spans="2:10" s="76" customFormat="1" ht="12.75" x14ac:dyDescent="0.2">
      <c r="B34" s="122" t="str">
        <f>'PLAN RESUMO'!B26</f>
        <v>TOTAL OBRA</v>
      </c>
      <c r="C34" s="123"/>
      <c r="D34" s="124">
        <f>SUM(D16:D33)</f>
        <v>0</v>
      </c>
      <c r="E34" s="120"/>
      <c r="F34" s="120"/>
      <c r="G34" s="120"/>
      <c r="H34" s="120"/>
      <c r="I34" s="121"/>
      <c r="J34" s="98">
        <f>J17+J19+J21+J23+J25+J27+J29+J31+J33</f>
        <v>0</v>
      </c>
    </row>
    <row r="35" spans="2:10" s="76" customFormat="1" ht="12.75" x14ac:dyDescent="0.2">
      <c r="B35" s="115" t="str">
        <f>'PLAN RESUMO'!B27</f>
        <v>BDI OBRA - XX%</v>
      </c>
      <c r="C35" s="116" t="s">
        <v>980</v>
      </c>
      <c r="D35" s="117">
        <f>D34*0.2097</f>
        <v>0</v>
      </c>
      <c r="E35" s="120"/>
      <c r="F35" s="120"/>
      <c r="G35" s="120"/>
      <c r="H35" s="120"/>
      <c r="I35" s="121"/>
    </row>
    <row r="36" spans="2:10" s="76" customFormat="1" ht="12.75" x14ac:dyDescent="0.2">
      <c r="B36" s="115" t="str">
        <f>'PLAN RESUMO'!B28</f>
        <v>TOTAL GERAL</v>
      </c>
      <c r="C36" s="113"/>
      <c r="D36" s="118">
        <f>SUM(D34:D35)</f>
        <v>0</v>
      </c>
      <c r="E36" s="120"/>
      <c r="F36" s="120"/>
      <c r="G36" s="120"/>
      <c r="H36" s="120"/>
      <c r="I36" s="121"/>
    </row>
    <row r="37" spans="2:10" s="76" customFormat="1" x14ac:dyDescent="0.2">
      <c r="B37" s="111" t="s">
        <v>974</v>
      </c>
      <c r="C37" s="113"/>
      <c r="D37" s="114"/>
      <c r="E37" s="105">
        <f>E17+E19+E21+E23+E25+E27+E29+E31+E33</f>
        <v>0</v>
      </c>
      <c r="F37" s="105">
        <f t="shared" ref="F37:I37" si="2">F17+F19+F21+F23+F25+F27+F29+F31+F33</f>
        <v>0</v>
      </c>
      <c r="G37" s="105">
        <f t="shared" si="2"/>
        <v>0</v>
      </c>
      <c r="H37" s="105">
        <f t="shared" si="2"/>
        <v>0</v>
      </c>
      <c r="I37" s="105">
        <f t="shared" si="2"/>
        <v>0</v>
      </c>
    </row>
    <row r="38" spans="2:10" x14ac:dyDescent="0.25">
      <c r="B38" s="111" t="s">
        <v>975</v>
      </c>
      <c r="C38" s="108"/>
      <c r="D38" s="112">
        <v>0</v>
      </c>
      <c r="E38" s="106">
        <f>E37*$D$38</f>
        <v>0</v>
      </c>
      <c r="F38" s="106">
        <f t="shared" ref="F38:I38" si="3">F37*$D$38</f>
        <v>0</v>
      </c>
      <c r="G38" s="106">
        <f t="shared" si="3"/>
        <v>0</v>
      </c>
      <c r="H38" s="106">
        <f t="shared" si="3"/>
        <v>0</v>
      </c>
      <c r="I38" s="106">
        <f t="shared" si="3"/>
        <v>0</v>
      </c>
    </row>
    <row r="39" spans="2:10" x14ac:dyDescent="0.25">
      <c r="B39" s="110" t="s">
        <v>976</v>
      </c>
      <c r="C39" s="108"/>
      <c r="D39" s="109"/>
      <c r="E39" s="106">
        <f>SUM(E37:E38)</f>
        <v>0</v>
      </c>
      <c r="F39" s="106">
        <f t="shared" ref="F39:I39" si="4">SUM(F37:F38)</f>
        <v>0</v>
      </c>
      <c r="G39" s="106">
        <f t="shared" si="4"/>
        <v>0</v>
      </c>
      <c r="H39" s="106">
        <f t="shared" si="4"/>
        <v>0</v>
      </c>
      <c r="I39" s="106">
        <f t="shared" si="4"/>
        <v>0</v>
      </c>
    </row>
    <row r="40" spans="2:10" ht="15.75" x14ac:dyDescent="0.25">
      <c r="B40" s="107" t="s">
        <v>977</v>
      </c>
      <c r="C40" s="108"/>
      <c r="D40" s="109"/>
      <c r="E40" s="106">
        <f>E39</f>
        <v>0</v>
      </c>
      <c r="F40" s="106">
        <f>F39+E40</f>
        <v>0</v>
      </c>
      <c r="G40" s="106">
        <f t="shared" ref="G40:I40" si="5">G39+F40</f>
        <v>0</v>
      </c>
      <c r="H40" s="106">
        <f t="shared" si="5"/>
        <v>0</v>
      </c>
      <c r="I40" s="106">
        <f t="shared" si="5"/>
        <v>0</v>
      </c>
    </row>
  </sheetData>
  <mergeCells count="28">
    <mergeCell ref="C9:I9"/>
    <mergeCell ref="B16:B17"/>
    <mergeCell ref="B18:B19"/>
    <mergeCell ref="B20:B21"/>
    <mergeCell ref="B22:B23"/>
    <mergeCell ref="C22:C23"/>
    <mergeCell ref="B32:B33"/>
    <mergeCell ref="D16:D17"/>
    <mergeCell ref="D18:D19"/>
    <mergeCell ref="D20:D21"/>
    <mergeCell ref="D22:D23"/>
    <mergeCell ref="D24:D25"/>
    <mergeCell ref="D26:D27"/>
    <mergeCell ref="B24:B25"/>
    <mergeCell ref="C26:C27"/>
    <mergeCell ref="C28:C29"/>
    <mergeCell ref="B26:B27"/>
    <mergeCell ref="B28:B29"/>
    <mergeCell ref="B30:B31"/>
    <mergeCell ref="C16:C17"/>
    <mergeCell ref="C18:C19"/>
    <mergeCell ref="C20:C21"/>
    <mergeCell ref="C24:C25"/>
    <mergeCell ref="C30:C31"/>
    <mergeCell ref="C32:C33"/>
    <mergeCell ref="D28:D29"/>
    <mergeCell ref="D30:D31"/>
    <mergeCell ref="D32:D33"/>
  </mergeCells>
  <pageMargins left="0.51181102362204722" right="0.51181102362204722" top="0.78740157480314965" bottom="0.78740157480314965" header="0.31496062992125984" footer="0.31496062992125984"/>
  <pageSetup paperSize="9" scale="9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4"/>
  <sheetViews>
    <sheetView topLeftCell="A273" workbookViewId="0">
      <selection activeCell="B274" sqref="B274"/>
    </sheetView>
  </sheetViews>
  <sheetFormatPr defaultRowHeight="15" x14ac:dyDescent="0.25"/>
  <cols>
    <col min="2" max="2" width="90.85546875" customWidth="1"/>
  </cols>
  <sheetData>
    <row r="1" spans="1:4" ht="26.25" x14ac:dyDescent="0.25">
      <c r="A1" s="21" t="s">
        <v>165</v>
      </c>
      <c r="B1" s="22" t="s">
        <v>166</v>
      </c>
      <c r="C1" s="23" t="s">
        <v>167</v>
      </c>
      <c r="D1" s="24" t="s">
        <v>168</v>
      </c>
    </row>
    <row r="2" spans="1:4" x14ac:dyDescent="0.25">
      <c r="A2" s="9">
        <v>10000</v>
      </c>
      <c r="B2" s="10" t="s">
        <v>169</v>
      </c>
      <c r="C2" s="11"/>
      <c r="D2" s="12"/>
    </row>
    <row r="3" spans="1:4" x14ac:dyDescent="0.25">
      <c r="A3" s="5">
        <v>10900</v>
      </c>
      <c r="B3" s="6" t="s">
        <v>170</v>
      </c>
      <c r="C3" s="7" t="s">
        <v>171</v>
      </c>
      <c r="D3" s="8">
        <v>0.53990000000000005</v>
      </c>
    </row>
    <row r="4" spans="1:4" x14ac:dyDescent="0.25">
      <c r="A4" s="5">
        <v>11000</v>
      </c>
      <c r="B4" s="6" t="s">
        <v>172</v>
      </c>
      <c r="C4" s="7" t="s">
        <v>171</v>
      </c>
      <c r="D4" s="8">
        <v>0.65620000000000001</v>
      </c>
    </row>
    <row r="5" spans="1:4" x14ac:dyDescent="0.25">
      <c r="A5" s="5">
        <v>11100</v>
      </c>
      <c r="B5" s="6" t="s">
        <v>173</v>
      </c>
      <c r="C5" s="7" t="s">
        <v>174</v>
      </c>
      <c r="D5" s="8">
        <v>4.7557999999999998</v>
      </c>
    </row>
    <row r="6" spans="1:4" x14ac:dyDescent="0.25">
      <c r="A6" s="5">
        <v>11300</v>
      </c>
      <c r="B6" s="6" t="s">
        <v>175</v>
      </c>
      <c r="C6" s="7" t="s">
        <v>176</v>
      </c>
      <c r="D6" s="8">
        <v>2.7437</v>
      </c>
    </row>
    <row r="7" spans="1:4" x14ac:dyDescent="0.25">
      <c r="A7" s="5">
        <v>11400</v>
      </c>
      <c r="B7" s="6" t="s">
        <v>177</v>
      </c>
      <c r="C7" s="7" t="s">
        <v>174</v>
      </c>
      <c r="D7" s="8">
        <v>4.4184999999999999</v>
      </c>
    </row>
    <row r="8" spans="1:4" x14ac:dyDescent="0.25">
      <c r="A8" s="5">
        <v>11500</v>
      </c>
      <c r="B8" s="6" t="s">
        <v>178</v>
      </c>
      <c r="C8" s="7" t="s">
        <v>174</v>
      </c>
      <c r="D8" s="8">
        <v>4.3228</v>
      </c>
    </row>
    <row r="9" spans="1:4" x14ac:dyDescent="0.25">
      <c r="A9" s="5">
        <v>11600</v>
      </c>
      <c r="B9" s="6" t="s">
        <v>179</v>
      </c>
      <c r="C9" s="7" t="s">
        <v>180</v>
      </c>
      <c r="D9" s="8">
        <v>198.86429999999999</v>
      </c>
    </row>
    <row r="10" spans="1:4" x14ac:dyDescent="0.25">
      <c r="A10" s="5">
        <v>11700</v>
      </c>
      <c r="B10" s="6" t="s">
        <v>181</v>
      </c>
      <c r="C10" s="7" t="s">
        <v>182</v>
      </c>
      <c r="D10" s="8">
        <v>5.9516</v>
      </c>
    </row>
    <row r="11" spans="1:4" x14ac:dyDescent="0.25">
      <c r="A11" s="5">
        <v>11800</v>
      </c>
      <c r="B11" s="6" t="s">
        <v>183</v>
      </c>
      <c r="C11" s="7" t="s">
        <v>174</v>
      </c>
      <c r="D11" s="8">
        <v>1.9951000000000001</v>
      </c>
    </row>
    <row r="12" spans="1:4" x14ac:dyDescent="0.25">
      <c r="A12" s="5">
        <v>11900</v>
      </c>
      <c r="B12" s="6" t="s">
        <v>184</v>
      </c>
      <c r="C12" s="7" t="s">
        <v>174</v>
      </c>
      <c r="D12" s="8">
        <v>7.9804000000000004</v>
      </c>
    </row>
    <row r="13" spans="1:4" x14ac:dyDescent="0.25">
      <c r="A13" s="5">
        <v>12000</v>
      </c>
      <c r="B13" s="6" t="s">
        <v>185</v>
      </c>
      <c r="C13" s="7" t="s">
        <v>174</v>
      </c>
      <c r="D13" s="8">
        <v>10.0031</v>
      </c>
    </row>
    <row r="14" spans="1:4" x14ac:dyDescent="0.25">
      <c r="A14" s="5">
        <v>12100</v>
      </c>
      <c r="B14" s="6" t="s">
        <v>186</v>
      </c>
      <c r="C14" s="7" t="s">
        <v>174</v>
      </c>
      <c r="D14" s="8">
        <v>6.6982999999999997</v>
      </c>
    </row>
    <row r="15" spans="1:4" x14ac:dyDescent="0.25">
      <c r="A15" s="5">
        <v>12200</v>
      </c>
      <c r="B15" s="6" t="s">
        <v>187</v>
      </c>
      <c r="C15" s="7" t="s">
        <v>174</v>
      </c>
      <c r="D15" s="8">
        <v>15.340299999999999</v>
      </c>
    </row>
    <row r="16" spans="1:4" x14ac:dyDescent="0.25">
      <c r="A16" s="5">
        <v>12300</v>
      </c>
      <c r="B16" s="6" t="s">
        <v>188</v>
      </c>
      <c r="C16" s="7" t="s">
        <v>174</v>
      </c>
      <c r="D16" s="8">
        <v>5.0015000000000001</v>
      </c>
    </row>
    <row r="17" spans="1:4" x14ac:dyDescent="0.25">
      <c r="A17" s="5">
        <v>12400</v>
      </c>
      <c r="B17" s="6" t="s">
        <v>189</v>
      </c>
      <c r="C17" s="7" t="s">
        <v>190</v>
      </c>
      <c r="D17" s="8">
        <v>86.863600000000005</v>
      </c>
    </row>
    <row r="18" spans="1:4" x14ac:dyDescent="0.25">
      <c r="A18" s="5">
        <v>12500</v>
      </c>
      <c r="B18" s="6" t="s">
        <v>191</v>
      </c>
      <c r="C18" s="7" t="s">
        <v>190</v>
      </c>
      <c r="D18" s="8">
        <v>44.510599999999997</v>
      </c>
    </row>
    <row r="19" spans="1:4" x14ac:dyDescent="0.25">
      <c r="A19" s="5">
        <v>12600</v>
      </c>
      <c r="B19" s="6" t="s">
        <v>192</v>
      </c>
      <c r="C19" s="7" t="s">
        <v>190</v>
      </c>
      <c r="D19" s="8">
        <v>66.182199999999995</v>
      </c>
    </row>
    <row r="20" spans="1:4" x14ac:dyDescent="0.25">
      <c r="A20" s="5">
        <v>12700</v>
      </c>
      <c r="B20" s="6" t="s">
        <v>193</v>
      </c>
      <c r="C20" s="7" t="s">
        <v>190</v>
      </c>
      <c r="D20" s="8">
        <v>174.07060000000001</v>
      </c>
    </row>
    <row r="21" spans="1:4" x14ac:dyDescent="0.25">
      <c r="A21" s="5">
        <v>12800</v>
      </c>
      <c r="B21" s="6" t="s">
        <v>194</v>
      </c>
      <c r="C21" s="7" t="s">
        <v>174</v>
      </c>
      <c r="D21" s="8">
        <v>1.9861</v>
      </c>
    </row>
    <row r="22" spans="1:4" x14ac:dyDescent="0.25">
      <c r="A22" s="5">
        <v>13100</v>
      </c>
      <c r="B22" s="6" t="s">
        <v>195</v>
      </c>
      <c r="C22" s="7" t="s">
        <v>196</v>
      </c>
      <c r="D22" s="8">
        <v>4.9908000000000001</v>
      </c>
    </row>
    <row r="23" spans="1:4" x14ac:dyDescent="0.25">
      <c r="A23" s="5">
        <v>13200</v>
      </c>
      <c r="B23" s="6" t="s">
        <v>197</v>
      </c>
      <c r="C23" s="7" t="s">
        <v>196</v>
      </c>
      <c r="D23" s="8">
        <v>26.347000000000001</v>
      </c>
    </row>
    <row r="24" spans="1:4" x14ac:dyDescent="0.25">
      <c r="A24" s="5">
        <v>13300</v>
      </c>
      <c r="B24" s="6" t="s">
        <v>198</v>
      </c>
      <c r="C24" s="7" t="s">
        <v>196</v>
      </c>
      <c r="D24" s="8">
        <v>30.645199999999999</v>
      </c>
    </row>
    <row r="25" spans="1:4" x14ac:dyDescent="0.25">
      <c r="A25" s="5">
        <v>13400</v>
      </c>
      <c r="B25" s="6" t="s">
        <v>199</v>
      </c>
      <c r="C25" s="7" t="s">
        <v>196</v>
      </c>
      <c r="D25" s="8">
        <v>0.68910000000000005</v>
      </c>
    </row>
    <row r="26" spans="1:4" x14ac:dyDescent="0.25">
      <c r="A26" s="5">
        <v>13500</v>
      </c>
      <c r="B26" s="6" t="s">
        <v>200</v>
      </c>
      <c r="C26" s="7" t="s">
        <v>196</v>
      </c>
      <c r="D26" s="8">
        <v>0.51629999999999998</v>
      </c>
    </row>
    <row r="27" spans="1:4" x14ac:dyDescent="0.25">
      <c r="A27" s="5">
        <v>13600</v>
      </c>
      <c r="B27" s="6" t="s">
        <v>201</v>
      </c>
      <c r="C27" s="7" t="s">
        <v>196</v>
      </c>
      <c r="D27" s="8">
        <v>1.8129999999999999</v>
      </c>
    </row>
    <row r="28" spans="1:4" x14ac:dyDescent="0.25">
      <c r="A28" s="5">
        <v>13700</v>
      </c>
      <c r="B28" s="6" t="s">
        <v>202</v>
      </c>
      <c r="C28" s="7" t="s">
        <v>196</v>
      </c>
      <c r="D28" s="8">
        <v>3.1673</v>
      </c>
    </row>
    <row r="29" spans="1:4" x14ac:dyDescent="0.25">
      <c r="A29" s="9">
        <v>20000</v>
      </c>
      <c r="B29" s="10" t="s">
        <v>203</v>
      </c>
      <c r="C29" s="11"/>
      <c r="D29" s="12"/>
    </row>
    <row r="30" spans="1:4" x14ac:dyDescent="0.25">
      <c r="A30" s="5">
        <v>20100</v>
      </c>
      <c r="B30" s="6" t="s">
        <v>204</v>
      </c>
      <c r="C30" s="7" t="s">
        <v>205</v>
      </c>
      <c r="D30" s="8" t="s">
        <v>205</v>
      </c>
    </row>
    <row r="31" spans="1:4" x14ac:dyDescent="0.25">
      <c r="A31" s="5">
        <v>20101</v>
      </c>
      <c r="B31" s="6" t="s">
        <v>206</v>
      </c>
      <c r="C31" s="7" t="s">
        <v>174</v>
      </c>
      <c r="D31" s="8">
        <v>62.8489</v>
      </c>
    </row>
    <row r="32" spans="1:4" x14ac:dyDescent="0.25">
      <c r="A32" s="5">
        <v>20102</v>
      </c>
      <c r="B32" s="6" t="s">
        <v>207</v>
      </c>
      <c r="C32" s="7" t="s">
        <v>190</v>
      </c>
      <c r="D32" s="8">
        <v>107.7192</v>
      </c>
    </row>
    <row r="33" spans="1:4" x14ac:dyDescent="0.25">
      <c r="A33" s="5">
        <v>20200</v>
      </c>
      <c r="B33" s="6" t="s">
        <v>208</v>
      </c>
      <c r="C33" s="7" t="s">
        <v>205</v>
      </c>
      <c r="D33" s="8" t="s">
        <v>205</v>
      </c>
    </row>
    <row r="34" spans="1:4" x14ac:dyDescent="0.25">
      <c r="A34" s="5">
        <v>20202</v>
      </c>
      <c r="B34" s="6" t="s">
        <v>209</v>
      </c>
      <c r="C34" s="7" t="s">
        <v>190</v>
      </c>
      <c r="D34" s="8">
        <v>491.42700000000002</v>
      </c>
    </row>
    <row r="35" spans="1:4" ht="23.25" x14ac:dyDescent="0.25">
      <c r="A35" s="5">
        <v>20204</v>
      </c>
      <c r="B35" s="6" t="s">
        <v>210</v>
      </c>
      <c r="C35" s="7" t="s">
        <v>190</v>
      </c>
      <c r="D35" s="8">
        <v>75.127099999999999</v>
      </c>
    </row>
    <row r="36" spans="1:4" ht="23.25" x14ac:dyDescent="0.25">
      <c r="A36" s="5">
        <v>20205</v>
      </c>
      <c r="B36" s="6" t="s">
        <v>211</v>
      </c>
      <c r="C36" s="7" t="s">
        <v>190</v>
      </c>
      <c r="D36" s="8">
        <v>150.2543</v>
      </c>
    </row>
    <row r="37" spans="1:4" ht="23.25" x14ac:dyDescent="0.25">
      <c r="A37" s="5">
        <v>20206</v>
      </c>
      <c r="B37" s="6" t="s">
        <v>212</v>
      </c>
      <c r="C37" s="7" t="s">
        <v>190</v>
      </c>
      <c r="D37" s="8">
        <v>225.38140000000001</v>
      </c>
    </row>
    <row r="38" spans="1:4" x14ac:dyDescent="0.25">
      <c r="A38" s="5">
        <v>20207</v>
      </c>
      <c r="B38" s="6" t="s">
        <v>213</v>
      </c>
      <c r="C38" s="7" t="s">
        <v>190</v>
      </c>
      <c r="D38" s="8">
        <v>75.127099999999999</v>
      </c>
    </row>
    <row r="39" spans="1:4" x14ac:dyDescent="0.25">
      <c r="A39" s="5">
        <v>20208</v>
      </c>
      <c r="B39" s="6" t="s">
        <v>214</v>
      </c>
      <c r="C39" s="7" t="s">
        <v>190</v>
      </c>
      <c r="D39" s="8">
        <v>131.5624</v>
      </c>
    </row>
    <row r="40" spans="1:4" x14ac:dyDescent="0.25">
      <c r="A40" s="5">
        <v>20209</v>
      </c>
      <c r="B40" s="6" t="s">
        <v>215</v>
      </c>
      <c r="C40" s="7" t="s">
        <v>190</v>
      </c>
      <c r="D40" s="8">
        <v>150.2552</v>
      </c>
    </row>
    <row r="41" spans="1:4" x14ac:dyDescent="0.25">
      <c r="A41" s="5">
        <v>20210</v>
      </c>
      <c r="B41" s="6" t="s">
        <v>216</v>
      </c>
      <c r="C41" s="7" t="s">
        <v>174</v>
      </c>
      <c r="D41" s="8">
        <v>100.2051</v>
      </c>
    </row>
    <row r="42" spans="1:4" x14ac:dyDescent="0.25">
      <c r="A42" s="5">
        <v>20300</v>
      </c>
      <c r="B42" s="6" t="s">
        <v>217</v>
      </c>
      <c r="C42" s="7" t="s">
        <v>205</v>
      </c>
      <c r="D42" s="8" t="s">
        <v>205</v>
      </c>
    </row>
    <row r="43" spans="1:4" x14ac:dyDescent="0.25">
      <c r="A43" s="5">
        <v>20301</v>
      </c>
      <c r="B43" s="6" t="s">
        <v>218</v>
      </c>
      <c r="C43" s="7" t="s">
        <v>190</v>
      </c>
      <c r="D43" s="8">
        <v>294.89960000000002</v>
      </c>
    </row>
    <row r="44" spans="1:4" x14ac:dyDescent="0.25">
      <c r="A44" s="5">
        <v>20302</v>
      </c>
      <c r="B44" s="6" t="s">
        <v>219</v>
      </c>
      <c r="C44" s="7" t="s">
        <v>190</v>
      </c>
      <c r="D44" s="8">
        <v>456.839</v>
      </c>
    </row>
    <row r="45" spans="1:4" x14ac:dyDescent="0.25">
      <c r="A45" s="5">
        <v>20303</v>
      </c>
      <c r="B45" s="6" t="s">
        <v>220</v>
      </c>
      <c r="C45" s="7" t="s">
        <v>190</v>
      </c>
      <c r="D45" s="8">
        <v>618.77829999999994</v>
      </c>
    </row>
    <row r="46" spans="1:4" ht="23.25" x14ac:dyDescent="0.25">
      <c r="A46" s="5">
        <v>20305</v>
      </c>
      <c r="B46" s="6" t="s">
        <v>210</v>
      </c>
      <c r="C46" s="7" t="s">
        <v>190</v>
      </c>
      <c r="D46" s="8">
        <v>132.96029999999999</v>
      </c>
    </row>
    <row r="47" spans="1:4" ht="23.25" x14ac:dyDescent="0.25">
      <c r="A47" s="5">
        <v>20306</v>
      </c>
      <c r="B47" s="6" t="s">
        <v>211</v>
      </c>
      <c r="C47" s="7" t="s">
        <v>190</v>
      </c>
      <c r="D47" s="8">
        <v>199.44040000000001</v>
      </c>
    </row>
    <row r="48" spans="1:4" ht="23.25" x14ac:dyDescent="0.25">
      <c r="A48" s="5">
        <v>20307</v>
      </c>
      <c r="B48" s="6" t="s">
        <v>212</v>
      </c>
      <c r="C48" s="7" t="s">
        <v>190</v>
      </c>
      <c r="D48" s="8">
        <v>265.9205</v>
      </c>
    </row>
    <row r="49" spans="1:4" ht="23.25" x14ac:dyDescent="0.25">
      <c r="A49" s="5">
        <v>20308</v>
      </c>
      <c r="B49" s="6" t="s">
        <v>221</v>
      </c>
      <c r="C49" s="7" t="s">
        <v>190</v>
      </c>
      <c r="D49" s="8">
        <v>132.96029999999999</v>
      </c>
    </row>
    <row r="50" spans="1:4" ht="23.25" x14ac:dyDescent="0.25">
      <c r="A50" s="5">
        <v>20309</v>
      </c>
      <c r="B50" s="6" t="s">
        <v>222</v>
      </c>
      <c r="C50" s="7" t="s">
        <v>190</v>
      </c>
      <c r="D50" s="8">
        <v>199.44040000000001</v>
      </c>
    </row>
    <row r="51" spans="1:4" x14ac:dyDescent="0.25">
      <c r="A51" s="5">
        <v>20310</v>
      </c>
      <c r="B51" s="6" t="s">
        <v>215</v>
      </c>
      <c r="C51" s="7" t="s">
        <v>190</v>
      </c>
      <c r="D51" s="8">
        <v>327.4153</v>
      </c>
    </row>
    <row r="52" spans="1:4" x14ac:dyDescent="0.25">
      <c r="A52" s="5">
        <v>20311</v>
      </c>
      <c r="B52" s="6" t="s">
        <v>223</v>
      </c>
      <c r="C52" s="7" t="s">
        <v>174</v>
      </c>
      <c r="D52" s="8">
        <v>150.41849999999999</v>
      </c>
    </row>
    <row r="53" spans="1:4" x14ac:dyDescent="0.25">
      <c r="A53" s="5">
        <v>20312</v>
      </c>
      <c r="B53" s="6" t="s">
        <v>224</v>
      </c>
      <c r="C53" s="7" t="s">
        <v>174</v>
      </c>
      <c r="D53" s="8">
        <v>150.1525</v>
      </c>
    </row>
    <row r="54" spans="1:4" x14ac:dyDescent="0.25">
      <c r="A54" s="5">
        <v>20313</v>
      </c>
      <c r="B54" s="6" t="s">
        <v>225</v>
      </c>
      <c r="C54" s="7" t="s">
        <v>174</v>
      </c>
      <c r="D54" s="8">
        <v>149.9597</v>
      </c>
    </row>
    <row r="55" spans="1:4" x14ac:dyDescent="0.25">
      <c r="A55" s="5">
        <v>20314</v>
      </c>
      <c r="B55" s="6" t="s">
        <v>226</v>
      </c>
      <c r="C55" s="7" t="s">
        <v>174</v>
      </c>
      <c r="D55" s="8">
        <v>149.8347</v>
      </c>
    </row>
    <row r="56" spans="1:4" ht="23.25" x14ac:dyDescent="0.25">
      <c r="A56" s="5">
        <v>20315</v>
      </c>
      <c r="B56" s="6" t="s">
        <v>227</v>
      </c>
      <c r="C56" s="7" t="s">
        <v>228</v>
      </c>
      <c r="D56" s="8">
        <v>100</v>
      </c>
    </row>
    <row r="57" spans="1:4" ht="23.25" x14ac:dyDescent="0.25">
      <c r="A57" s="5">
        <v>20316</v>
      </c>
      <c r="B57" s="6" t="s">
        <v>229</v>
      </c>
      <c r="C57" s="7" t="s">
        <v>228</v>
      </c>
      <c r="D57" s="8">
        <v>300</v>
      </c>
    </row>
    <row r="58" spans="1:4" x14ac:dyDescent="0.25">
      <c r="A58" s="5">
        <v>20400</v>
      </c>
      <c r="B58" s="6" t="s">
        <v>230</v>
      </c>
      <c r="C58" s="7" t="s">
        <v>205</v>
      </c>
      <c r="D58" s="8" t="s">
        <v>205</v>
      </c>
    </row>
    <row r="59" spans="1:4" x14ac:dyDescent="0.25">
      <c r="A59" s="5">
        <v>20401</v>
      </c>
      <c r="B59" s="6" t="s">
        <v>231</v>
      </c>
      <c r="C59" s="7" t="s">
        <v>174</v>
      </c>
      <c r="D59" s="8">
        <v>75.986800000000002</v>
      </c>
    </row>
    <row r="60" spans="1:4" x14ac:dyDescent="0.25">
      <c r="A60" s="5">
        <v>20402</v>
      </c>
      <c r="B60" s="6" t="s">
        <v>232</v>
      </c>
      <c r="C60" s="7" t="s">
        <v>174</v>
      </c>
      <c r="D60" s="8">
        <v>389.11489999999998</v>
      </c>
    </row>
    <row r="61" spans="1:4" x14ac:dyDescent="0.25">
      <c r="A61" s="5">
        <v>20403</v>
      </c>
      <c r="B61" s="6" t="s">
        <v>233</v>
      </c>
      <c r="C61" s="7" t="s">
        <v>174</v>
      </c>
      <c r="D61" s="8">
        <v>7.4767999999999999</v>
      </c>
    </row>
    <row r="62" spans="1:4" x14ac:dyDescent="0.25">
      <c r="A62" s="5">
        <v>20500</v>
      </c>
      <c r="B62" s="6" t="s">
        <v>234</v>
      </c>
      <c r="C62" s="7" t="s">
        <v>205</v>
      </c>
      <c r="D62" s="8" t="s">
        <v>205</v>
      </c>
    </row>
    <row r="63" spans="1:4" x14ac:dyDescent="0.25">
      <c r="A63" s="5">
        <v>20503</v>
      </c>
      <c r="B63" s="6" t="s">
        <v>235</v>
      </c>
      <c r="C63" s="7" t="s">
        <v>174</v>
      </c>
      <c r="D63" s="8">
        <v>77.619100000000003</v>
      </c>
    </row>
    <row r="64" spans="1:4" x14ac:dyDescent="0.25">
      <c r="A64" s="5">
        <v>20504</v>
      </c>
      <c r="B64" s="6" t="s">
        <v>236</v>
      </c>
      <c r="C64" s="7" t="s">
        <v>174</v>
      </c>
      <c r="D64" s="8">
        <v>191.99930000000001</v>
      </c>
    </row>
    <row r="65" spans="1:4" x14ac:dyDescent="0.25">
      <c r="A65" s="5">
        <v>20600</v>
      </c>
      <c r="B65" s="6" t="s">
        <v>237</v>
      </c>
      <c r="C65" s="7" t="s">
        <v>205</v>
      </c>
      <c r="D65" s="8" t="s">
        <v>205</v>
      </c>
    </row>
    <row r="66" spans="1:4" x14ac:dyDescent="0.25">
      <c r="A66" s="5">
        <v>20601</v>
      </c>
      <c r="B66" s="6" t="s">
        <v>238</v>
      </c>
      <c r="C66" s="7" t="s">
        <v>239</v>
      </c>
      <c r="D66" s="8">
        <v>21.232199999999999</v>
      </c>
    </row>
    <row r="67" spans="1:4" x14ac:dyDescent="0.25">
      <c r="A67" s="5">
        <v>20602</v>
      </c>
      <c r="B67" s="6" t="s">
        <v>240</v>
      </c>
      <c r="C67" s="7" t="s">
        <v>239</v>
      </c>
      <c r="D67" s="8">
        <v>79.096900000000005</v>
      </c>
    </row>
    <row r="68" spans="1:4" x14ac:dyDescent="0.25">
      <c r="A68" s="5">
        <v>20603</v>
      </c>
      <c r="B68" s="6" t="s">
        <v>241</v>
      </c>
      <c r="C68" s="7" t="s">
        <v>239</v>
      </c>
      <c r="D68" s="8">
        <v>64.215299999999999</v>
      </c>
    </row>
    <row r="69" spans="1:4" x14ac:dyDescent="0.25">
      <c r="A69" s="5">
        <v>20604</v>
      </c>
      <c r="B69" s="6" t="s">
        <v>242</v>
      </c>
      <c r="C69" s="7" t="s">
        <v>239</v>
      </c>
      <c r="D69" s="8">
        <v>216.4941</v>
      </c>
    </row>
    <row r="70" spans="1:4" x14ac:dyDescent="0.25">
      <c r="A70" s="5">
        <v>20605</v>
      </c>
      <c r="B70" s="6" t="s">
        <v>243</v>
      </c>
      <c r="C70" s="7" t="s">
        <v>239</v>
      </c>
      <c r="D70" s="8">
        <v>139.33590000000001</v>
      </c>
    </row>
    <row r="71" spans="1:4" x14ac:dyDescent="0.25">
      <c r="A71" s="5">
        <v>20606</v>
      </c>
      <c r="B71" s="6" t="s">
        <v>244</v>
      </c>
      <c r="C71" s="7" t="s">
        <v>239</v>
      </c>
      <c r="D71" s="8">
        <v>245.3107</v>
      </c>
    </row>
    <row r="72" spans="1:4" x14ac:dyDescent="0.25">
      <c r="A72" s="5">
        <v>20607</v>
      </c>
      <c r="B72" s="6" t="s">
        <v>245</v>
      </c>
      <c r="C72" s="7" t="s">
        <v>239</v>
      </c>
      <c r="D72" s="8">
        <v>207.38980000000001</v>
      </c>
    </row>
    <row r="73" spans="1:4" x14ac:dyDescent="0.25">
      <c r="A73" s="5">
        <v>20608</v>
      </c>
      <c r="B73" s="6" t="s">
        <v>246</v>
      </c>
      <c r="C73" s="7" t="s">
        <v>239</v>
      </c>
      <c r="D73" s="8">
        <v>163.0839</v>
      </c>
    </row>
    <row r="74" spans="1:4" x14ac:dyDescent="0.25">
      <c r="A74" s="5">
        <v>20609</v>
      </c>
      <c r="B74" s="6" t="s">
        <v>247</v>
      </c>
      <c r="C74" s="7" t="s">
        <v>239</v>
      </c>
      <c r="D74" s="8">
        <v>513.74509999999998</v>
      </c>
    </row>
    <row r="75" spans="1:4" x14ac:dyDescent="0.25">
      <c r="A75" s="5">
        <v>20610</v>
      </c>
      <c r="B75" s="6" t="s">
        <v>248</v>
      </c>
      <c r="C75" s="7" t="s">
        <v>239</v>
      </c>
      <c r="D75" s="8">
        <v>369.51429999999999</v>
      </c>
    </row>
    <row r="76" spans="1:4" x14ac:dyDescent="0.25">
      <c r="A76" s="5">
        <v>20611</v>
      </c>
      <c r="B76" s="6" t="s">
        <v>249</v>
      </c>
      <c r="C76" s="7" t="s">
        <v>239</v>
      </c>
      <c r="D76" s="8">
        <v>450.19760000000002</v>
      </c>
    </row>
    <row r="77" spans="1:4" x14ac:dyDescent="0.25">
      <c r="A77" s="5">
        <v>20613</v>
      </c>
      <c r="B77" s="6" t="s">
        <v>250</v>
      </c>
      <c r="C77" s="7" t="s">
        <v>239</v>
      </c>
      <c r="D77" s="8">
        <v>486.76740000000001</v>
      </c>
    </row>
    <row r="78" spans="1:4" x14ac:dyDescent="0.25">
      <c r="A78" s="5">
        <v>20614</v>
      </c>
      <c r="B78" s="6" t="s">
        <v>251</v>
      </c>
      <c r="C78" s="7" t="s">
        <v>239</v>
      </c>
      <c r="D78" s="8">
        <v>245.3107</v>
      </c>
    </row>
    <row r="79" spans="1:4" x14ac:dyDescent="0.25">
      <c r="A79" s="5">
        <v>20615</v>
      </c>
      <c r="B79" s="6" t="s">
        <v>252</v>
      </c>
      <c r="C79" s="7" t="s">
        <v>239</v>
      </c>
      <c r="D79" s="8">
        <v>162.88200000000001</v>
      </c>
    </row>
    <row r="80" spans="1:4" x14ac:dyDescent="0.25">
      <c r="A80" s="5">
        <v>20617</v>
      </c>
      <c r="B80" s="6" t="s">
        <v>253</v>
      </c>
      <c r="C80" s="7" t="s">
        <v>239</v>
      </c>
      <c r="D80" s="8">
        <v>140.71610000000001</v>
      </c>
    </row>
    <row r="81" spans="1:4" x14ac:dyDescent="0.25">
      <c r="A81" s="5">
        <v>20618</v>
      </c>
      <c r="B81" s="6" t="s">
        <v>254</v>
      </c>
      <c r="C81" s="7" t="s">
        <v>239</v>
      </c>
      <c r="D81" s="8">
        <v>203.0044</v>
      </c>
    </row>
    <row r="82" spans="1:4" x14ac:dyDescent="0.25">
      <c r="A82" s="5">
        <v>20619</v>
      </c>
      <c r="B82" s="6" t="s">
        <v>255</v>
      </c>
      <c r="C82" s="7" t="s">
        <v>239</v>
      </c>
      <c r="D82" s="8">
        <v>122.6553</v>
      </c>
    </row>
    <row r="83" spans="1:4" ht="23.25" x14ac:dyDescent="0.25">
      <c r="A83" s="5">
        <v>20621</v>
      </c>
      <c r="B83" s="6" t="s">
        <v>256</v>
      </c>
      <c r="C83" s="7" t="s">
        <v>239</v>
      </c>
      <c r="D83" s="8">
        <v>1932.6908000000001</v>
      </c>
    </row>
    <row r="84" spans="1:4" ht="23.25" x14ac:dyDescent="0.25">
      <c r="A84" s="5">
        <v>20622</v>
      </c>
      <c r="B84" s="6" t="s">
        <v>257</v>
      </c>
      <c r="C84" s="7" t="s">
        <v>239</v>
      </c>
      <c r="D84" s="8">
        <v>1167.82</v>
      </c>
    </row>
    <row r="85" spans="1:4" x14ac:dyDescent="0.25">
      <c r="A85" s="9">
        <v>30000</v>
      </c>
      <c r="B85" s="10" t="s">
        <v>258</v>
      </c>
      <c r="C85" s="11"/>
      <c r="D85" s="12"/>
    </row>
    <row r="86" spans="1:4" x14ac:dyDescent="0.25">
      <c r="A86" s="5">
        <v>30100</v>
      </c>
      <c r="B86" s="6" t="s">
        <v>259</v>
      </c>
      <c r="C86" s="7" t="s">
        <v>260</v>
      </c>
      <c r="D86" s="8">
        <v>128.7534</v>
      </c>
    </row>
    <row r="87" spans="1:4" x14ac:dyDescent="0.25">
      <c r="A87" s="5">
        <v>30200</v>
      </c>
      <c r="B87" s="6" t="s">
        <v>261</v>
      </c>
      <c r="C87" s="7" t="s">
        <v>174</v>
      </c>
      <c r="D87" s="8">
        <v>1.3458000000000001</v>
      </c>
    </row>
    <row r="88" spans="1:4" x14ac:dyDescent="0.25">
      <c r="A88" s="5">
        <v>30300</v>
      </c>
      <c r="B88" s="6" t="s">
        <v>262</v>
      </c>
      <c r="C88" s="7" t="s">
        <v>174</v>
      </c>
      <c r="D88" s="8">
        <v>0.6431</v>
      </c>
    </row>
    <row r="89" spans="1:4" x14ac:dyDescent="0.25">
      <c r="A89" s="5">
        <v>30400</v>
      </c>
      <c r="B89" s="6" t="s">
        <v>263</v>
      </c>
      <c r="C89" s="7" t="s">
        <v>174</v>
      </c>
      <c r="D89" s="8">
        <v>4.7480000000000002</v>
      </c>
    </row>
    <row r="90" spans="1:4" x14ac:dyDescent="0.25">
      <c r="A90" s="5">
        <v>30500</v>
      </c>
      <c r="B90" s="6" t="s">
        <v>264</v>
      </c>
      <c r="C90" s="7" t="s">
        <v>174</v>
      </c>
      <c r="D90" s="8">
        <v>10.0291</v>
      </c>
    </row>
    <row r="91" spans="1:4" x14ac:dyDescent="0.25">
      <c r="A91" s="5">
        <v>30600</v>
      </c>
      <c r="B91" s="6" t="s">
        <v>265</v>
      </c>
      <c r="C91" s="7" t="s">
        <v>174</v>
      </c>
      <c r="D91" s="8">
        <v>4.1619000000000002</v>
      </c>
    </row>
    <row r="92" spans="1:4" ht="23.25" x14ac:dyDescent="0.25">
      <c r="A92" s="5">
        <v>30700</v>
      </c>
      <c r="B92" s="6" t="s">
        <v>266</v>
      </c>
      <c r="C92" s="7" t="s">
        <v>174</v>
      </c>
      <c r="D92" s="8">
        <v>2.9885000000000002</v>
      </c>
    </row>
    <row r="93" spans="1:4" ht="23.25" x14ac:dyDescent="0.25">
      <c r="A93" s="5">
        <v>30800</v>
      </c>
      <c r="B93" s="6" t="s">
        <v>267</v>
      </c>
      <c r="C93" s="7" t="s">
        <v>174</v>
      </c>
      <c r="D93" s="8">
        <v>4.7911999999999999</v>
      </c>
    </row>
    <row r="94" spans="1:4" x14ac:dyDescent="0.25">
      <c r="A94" s="5">
        <v>30900</v>
      </c>
      <c r="B94" s="6" t="s">
        <v>268</v>
      </c>
      <c r="C94" s="7" t="s">
        <v>269</v>
      </c>
      <c r="D94" s="8">
        <v>2281.8081000000002</v>
      </c>
    </row>
    <row r="95" spans="1:4" x14ac:dyDescent="0.25">
      <c r="A95" s="5">
        <v>31000</v>
      </c>
      <c r="B95" s="6" t="s">
        <v>270</v>
      </c>
      <c r="C95" s="7" t="s">
        <v>269</v>
      </c>
      <c r="D95" s="8">
        <v>1004.9611</v>
      </c>
    </row>
    <row r="96" spans="1:4" x14ac:dyDescent="0.25">
      <c r="A96" s="5">
        <v>31100</v>
      </c>
      <c r="B96" s="6" t="s">
        <v>271</v>
      </c>
      <c r="C96" s="7" t="s">
        <v>174</v>
      </c>
      <c r="D96" s="8">
        <v>2.6248999999999998</v>
      </c>
    </row>
    <row r="97" spans="1:4" x14ac:dyDescent="0.25">
      <c r="A97" s="5">
        <v>31200</v>
      </c>
      <c r="B97" s="6" t="s">
        <v>272</v>
      </c>
      <c r="C97" s="7" t="s">
        <v>174</v>
      </c>
      <c r="D97" s="8">
        <v>3.8883000000000001</v>
      </c>
    </row>
    <row r="98" spans="1:4" x14ac:dyDescent="0.25">
      <c r="A98" s="5">
        <v>31300</v>
      </c>
      <c r="B98" s="6" t="s">
        <v>273</v>
      </c>
      <c r="C98" s="7" t="s">
        <v>174</v>
      </c>
      <c r="D98" s="8">
        <v>0.44519999999999998</v>
      </c>
    </row>
    <row r="99" spans="1:4" x14ac:dyDescent="0.25">
      <c r="A99" s="5">
        <v>31400</v>
      </c>
      <c r="B99" s="6" t="s">
        <v>274</v>
      </c>
      <c r="C99" s="7" t="s">
        <v>174</v>
      </c>
      <c r="D99" s="8">
        <v>1.2938000000000001</v>
      </c>
    </row>
    <row r="100" spans="1:4" ht="34.5" x14ac:dyDescent="0.25">
      <c r="A100" s="5">
        <v>31500</v>
      </c>
      <c r="B100" s="6" t="s">
        <v>275</v>
      </c>
      <c r="C100" s="7" t="s">
        <v>205</v>
      </c>
      <c r="D100" s="8" t="s">
        <v>205</v>
      </c>
    </row>
    <row r="101" spans="1:4" ht="34.5" x14ac:dyDescent="0.25">
      <c r="A101" s="5">
        <v>31501</v>
      </c>
      <c r="B101" s="6" t="s">
        <v>276</v>
      </c>
      <c r="C101" s="7" t="s">
        <v>228</v>
      </c>
      <c r="D101" s="8">
        <v>6.75</v>
      </c>
    </row>
    <row r="102" spans="1:4" ht="34.5" x14ac:dyDescent="0.25">
      <c r="A102" s="5">
        <v>31502</v>
      </c>
      <c r="B102" s="6" t="s">
        <v>277</v>
      </c>
      <c r="C102" s="7" t="s">
        <v>228</v>
      </c>
      <c r="D102" s="8">
        <v>6.12</v>
      </c>
    </row>
    <row r="103" spans="1:4" ht="34.5" x14ac:dyDescent="0.25">
      <c r="A103" s="5">
        <v>31503</v>
      </c>
      <c r="B103" s="6" t="s">
        <v>278</v>
      </c>
      <c r="C103" s="7" t="s">
        <v>228</v>
      </c>
      <c r="D103" s="8">
        <v>5.76</v>
      </c>
    </row>
    <row r="104" spans="1:4" ht="34.5" x14ac:dyDescent="0.25">
      <c r="A104" s="5">
        <v>31504</v>
      </c>
      <c r="B104" s="6" t="s">
        <v>279</v>
      </c>
      <c r="C104" s="7" t="s">
        <v>228</v>
      </c>
      <c r="D104" s="8">
        <v>5.49</v>
      </c>
    </row>
    <row r="105" spans="1:4" ht="34.5" x14ac:dyDescent="0.25">
      <c r="A105" s="5">
        <v>31505</v>
      </c>
      <c r="B105" s="6" t="s">
        <v>280</v>
      </c>
      <c r="C105" s="7" t="s">
        <v>228</v>
      </c>
      <c r="D105" s="8">
        <v>4.95</v>
      </c>
    </row>
    <row r="106" spans="1:4" ht="34.5" x14ac:dyDescent="0.25">
      <c r="A106" s="5">
        <v>31506</v>
      </c>
      <c r="B106" s="6" t="s">
        <v>281</v>
      </c>
      <c r="C106" s="7" t="s">
        <v>228</v>
      </c>
      <c r="D106" s="8">
        <v>4.5</v>
      </c>
    </row>
    <row r="107" spans="1:4" ht="34.5" x14ac:dyDescent="0.25">
      <c r="A107" s="5">
        <v>31507</v>
      </c>
      <c r="B107" s="6" t="s">
        <v>282</v>
      </c>
      <c r="C107" s="7" t="s">
        <v>228</v>
      </c>
      <c r="D107" s="8">
        <v>4.41</v>
      </c>
    </row>
    <row r="108" spans="1:4" ht="34.5" x14ac:dyDescent="0.25">
      <c r="A108" s="5">
        <v>31508</v>
      </c>
      <c r="B108" s="6" t="s">
        <v>283</v>
      </c>
      <c r="C108" s="7" t="s">
        <v>228</v>
      </c>
      <c r="D108" s="8">
        <v>4.32</v>
      </c>
    </row>
    <row r="109" spans="1:4" ht="34.5" x14ac:dyDescent="0.25">
      <c r="A109" s="5">
        <v>31509</v>
      </c>
      <c r="B109" s="6" t="s">
        <v>284</v>
      </c>
      <c r="C109" s="7" t="s">
        <v>228</v>
      </c>
      <c r="D109" s="8">
        <v>4.2300000000000004</v>
      </c>
    </row>
    <row r="110" spans="1:4" ht="34.5" x14ac:dyDescent="0.25">
      <c r="A110" s="5">
        <v>31600</v>
      </c>
      <c r="B110" s="6" t="s">
        <v>285</v>
      </c>
      <c r="C110" s="7" t="s">
        <v>205</v>
      </c>
      <c r="D110" s="8" t="s">
        <v>205</v>
      </c>
    </row>
    <row r="111" spans="1:4" ht="34.5" x14ac:dyDescent="0.25">
      <c r="A111" s="5">
        <v>31601</v>
      </c>
      <c r="B111" s="6" t="s">
        <v>286</v>
      </c>
      <c r="C111" s="7" t="s">
        <v>228</v>
      </c>
      <c r="D111" s="8" t="s">
        <v>287</v>
      </c>
    </row>
    <row r="112" spans="1:4" ht="34.5" x14ac:dyDescent="0.25">
      <c r="A112" s="5">
        <v>31602</v>
      </c>
      <c r="B112" s="6" t="s">
        <v>288</v>
      </c>
      <c r="C112" s="7" t="s">
        <v>228</v>
      </c>
      <c r="D112" s="8" t="s">
        <v>289</v>
      </c>
    </row>
    <row r="113" spans="1:4" ht="34.5" x14ac:dyDescent="0.25">
      <c r="A113" s="5">
        <v>31603</v>
      </c>
      <c r="B113" s="6" t="s">
        <v>290</v>
      </c>
      <c r="C113" s="7" t="s">
        <v>228</v>
      </c>
      <c r="D113" s="8" t="s">
        <v>291</v>
      </c>
    </row>
    <row r="114" spans="1:4" ht="34.5" x14ac:dyDescent="0.25">
      <c r="A114" s="5">
        <v>31604</v>
      </c>
      <c r="B114" s="6" t="s">
        <v>292</v>
      </c>
      <c r="C114" s="7" t="s">
        <v>228</v>
      </c>
      <c r="D114" s="8" t="s">
        <v>293</v>
      </c>
    </row>
    <row r="115" spans="1:4" ht="34.5" x14ac:dyDescent="0.25">
      <c r="A115" s="5">
        <v>31605</v>
      </c>
      <c r="B115" s="6" t="s">
        <v>294</v>
      </c>
      <c r="C115" s="7" t="s">
        <v>228</v>
      </c>
      <c r="D115" s="8" t="s">
        <v>295</v>
      </c>
    </row>
    <row r="116" spans="1:4" x14ac:dyDescent="0.25">
      <c r="A116" s="5">
        <v>31800</v>
      </c>
      <c r="B116" s="6" t="s">
        <v>296</v>
      </c>
      <c r="C116" s="7" t="s">
        <v>297</v>
      </c>
      <c r="D116" s="8">
        <v>3.2454999999999998</v>
      </c>
    </row>
    <row r="117" spans="1:4" x14ac:dyDescent="0.25">
      <c r="A117" s="5">
        <v>31900</v>
      </c>
      <c r="B117" s="6" t="s">
        <v>298</v>
      </c>
      <c r="C117" s="7" t="s">
        <v>297</v>
      </c>
      <c r="D117" s="8">
        <v>2.4119999999999999</v>
      </c>
    </row>
    <row r="118" spans="1:4" x14ac:dyDescent="0.25">
      <c r="A118" s="5">
        <v>32000</v>
      </c>
      <c r="B118" s="6" t="s">
        <v>299</v>
      </c>
      <c r="C118" s="7" t="s">
        <v>190</v>
      </c>
      <c r="D118" s="8">
        <v>0.38</v>
      </c>
    </row>
    <row r="119" spans="1:4" x14ac:dyDescent="0.25">
      <c r="A119" s="5">
        <v>32001</v>
      </c>
      <c r="B119" s="6" t="s">
        <v>300</v>
      </c>
      <c r="C119" s="7" t="s">
        <v>190</v>
      </c>
      <c r="D119" s="8">
        <v>1.56</v>
      </c>
    </row>
    <row r="120" spans="1:4" x14ac:dyDescent="0.25">
      <c r="A120" s="5">
        <v>32002</v>
      </c>
      <c r="B120" s="6" t="s">
        <v>301</v>
      </c>
      <c r="C120" s="7" t="s">
        <v>190</v>
      </c>
      <c r="D120" s="8">
        <v>0.65</v>
      </c>
    </row>
    <row r="121" spans="1:4" x14ac:dyDescent="0.25">
      <c r="A121" s="5">
        <v>32003</v>
      </c>
      <c r="B121" s="6" t="s">
        <v>302</v>
      </c>
      <c r="C121" s="7" t="s">
        <v>190</v>
      </c>
      <c r="D121" s="8">
        <v>3.97</v>
      </c>
    </row>
    <row r="122" spans="1:4" x14ac:dyDescent="0.25">
      <c r="A122" s="5">
        <v>32004</v>
      </c>
      <c r="B122" s="6" t="s">
        <v>303</v>
      </c>
      <c r="C122" s="7" t="s">
        <v>171</v>
      </c>
      <c r="D122" s="8">
        <v>12.71</v>
      </c>
    </row>
    <row r="123" spans="1:4" ht="23.25" x14ac:dyDescent="0.25">
      <c r="A123" s="5">
        <v>32200</v>
      </c>
      <c r="B123" s="6" t="s">
        <v>304</v>
      </c>
      <c r="C123" s="7" t="s">
        <v>196</v>
      </c>
      <c r="D123" s="8">
        <v>37.428899999999999</v>
      </c>
    </row>
    <row r="124" spans="1:4" x14ac:dyDescent="0.25">
      <c r="A124" s="5">
        <v>32300</v>
      </c>
      <c r="B124" s="6" t="s">
        <v>305</v>
      </c>
      <c r="C124" s="7" t="s">
        <v>190</v>
      </c>
      <c r="D124" s="8">
        <v>1.34</v>
      </c>
    </row>
    <row r="125" spans="1:4" x14ac:dyDescent="0.25">
      <c r="A125" s="5">
        <v>32400</v>
      </c>
      <c r="B125" s="6" t="s">
        <v>306</v>
      </c>
      <c r="C125" s="7" t="s">
        <v>196</v>
      </c>
      <c r="D125" s="8">
        <v>358.48149999999998</v>
      </c>
    </row>
    <row r="126" spans="1:4" x14ac:dyDescent="0.25">
      <c r="A126" s="5">
        <v>32500</v>
      </c>
      <c r="B126" s="6" t="s">
        <v>307</v>
      </c>
      <c r="C126" s="7" t="s">
        <v>196</v>
      </c>
      <c r="D126" s="8">
        <v>358.48149999999998</v>
      </c>
    </row>
    <row r="127" spans="1:4" x14ac:dyDescent="0.25">
      <c r="A127" s="5">
        <v>32600</v>
      </c>
      <c r="B127" s="6" t="s">
        <v>308</v>
      </c>
      <c r="C127" s="7" t="s">
        <v>196</v>
      </c>
      <c r="D127" s="8">
        <v>399.67959999999999</v>
      </c>
    </row>
    <row r="128" spans="1:4" x14ac:dyDescent="0.25">
      <c r="A128" s="5">
        <v>32700</v>
      </c>
      <c r="B128" s="6" t="s">
        <v>309</v>
      </c>
      <c r="C128" s="7" t="s">
        <v>196</v>
      </c>
      <c r="D128" s="8">
        <v>239.73990000000001</v>
      </c>
    </row>
    <row r="129" spans="1:4" x14ac:dyDescent="0.25">
      <c r="A129" s="5">
        <v>32900</v>
      </c>
      <c r="B129" s="6" t="s">
        <v>310</v>
      </c>
      <c r="C129" s="7" t="s">
        <v>196</v>
      </c>
      <c r="D129" s="8">
        <v>149.136</v>
      </c>
    </row>
    <row r="130" spans="1:4" x14ac:dyDescent="0.25">
      <c r="A130" s="5">
        <v>33000</v>
      </c>
      <c r="B130" s="6" t="s">
        <v>311</v>
      </c>
      <c r="C130" s="7" t="s">
        <v>196</v>
      </c>
      <c r="D130" s="8">
        <v>107.55840000000001</v>
      </c>
    </row>
    <row r="131" spans="1:4" x14ac:dyDescent="0.25">
      <c r="A131" s="5">
        <v>33100</v>
      </c>
      <c r="B131" s="6" t="s">
        <v>312</v>
      </c>
      <c r="C131" s="7" t="s">
        <v>196</v>
      </c>
      <c r="D131" s="8">
        <v>20.189699999999998</v>
      </c>
    </row>
    <row r="132" spans="1:4" x14ac:dyDescent="0.25">
      <c r="A132" s="5">
        <v>33200</v>
      </c>
      <c r="B132" s="6" t="s">
        <v>313</v>
      </c>
      <c r="C132" s="7" t="s">
        <v>196</v>
      </c>
      <c r="D132" s="8">
        <v>23.444800000000001</v>
      </c>
    </row>
    <row r="133" spans="1:4" x14ac:dyDescent="0.25">
      <c r="A133" s="5">
        <v>33300</v>
      </c>
      <c r="B133" s="6" t="s">
        <v>314</v>
      </c>
      <c r="C133" s="7" t="s">
        <v>196</v>
      </c>
      <c r="D133" s="8">
        <v>61.747199999999999</v>
      </c>
    </row>
    <row r="134" spans="1:4" x14ac:dyDescent="0.25">
      <c r="A134" s="5">
        <v>33500</v>
      </c>
      <c r="B134" s="6" t="s">
        <v>315</v>
      </c>
      <c r="C134" s="7" t="s">
        <v>196</v>
      </c>
      <c r="D134" s="8">
        <v>47.9679</v>
      </c>
    </row>
    <row r="135" spans="1:4" x14ac:dyDescent="0.25">
      <c r="A135" s="5">
        <v>33600</v>
      </c>
      <c r="B135" s="6" t="s">
        <v>316</v>
      </c>
      <c r="C135" s="7" t="s">
        <v>196</v>
      </c>
      <c r="D135" s="8">
        <v>81.197999999999993</v>
      </c>
    </row>
    <row r="136" spans="1:4" x14ac:dyDescent="0.25">
      <c r="A136" s="5">
        <v>33800</v>
      </c>
      <c r="B136" s="6" t="s">
        <v>317</v>
      </c>
      <c r="C136" s="7" t="s">
        <v>196</v>
      </c>
      <c r="D136" s="8">
        <v>49.605499999999999</v>
      </c>
    </row>
    <row r="137" spans="1:4" x14ac:dyDescent="0.25">
      <c r="A137" s="5">
        <v>33900</v>
      </c>
      <c r="B137" s="6" t="s">
        <v>318</v>
      </c>
      <c r="C137" s="7" t="s">
        <v>196</v>
      </c>
      <c r="D137" s="8">
        <v>89.285899999999998</v>
      </c>
    </row>
    <row r="138" spans="1:4" x14ac:dyDescent="0.25">
      <c r="A138" s="5">
        <v>34000</v>
      </c>
      <c r="B138" s="6" t="s">
        <v>319</v>
      </c>
      <c r="C138" s="7" t="s">
        <v>196</v>
      </c>
      <c r="D138" s="8">
        <v>68.936400000000006</v>
      </c>
    </row>
    <row r="139" spans="1:4" x14ac:dyDescent="0.25">
      <c r="A139" s="5">
        <v>34100</v>
      </c>
      <c r="B139" s="6" t="s">
        <v>320</v>
      </c>
      <c r="C139" s="7" t="s">
        <v>196</v>
      </c>
      <c r="D139" s="8">
        <v>18.6919</v>
      </c>
    </row>
    <row r="140" spans="1:4" x14ac:dyDescent="0.25">
      <c r="A140" s="5">
        <v>34300</v>
      </c>
      <c r="B140" s="6" t="s">
        <v>321</v>
      </c>
      <c r="C140" s="7" t="s">
        <v>196</v>
      </c>
      <c r="D140" s="8">
        <v>21.387899999999998</v>
      </c>
    </row>
    <row r="141" spans="1:4" x14ac:dyDescent="0.25">
      <c r="A141" s="5">
        <v>34400</v>
      </c>
      <c r="B141" s="6" t="s">
        <v>322</v>
      </c>
      <c r="C141" s="7" t="s">
        <v>196</v>
      </c>
      <c r="D141" s="8">
        <v>21.527699999999999</v>
      </c>
    </row>
    <row r="142" spans="1:4" x14ac:dyDescent="0.25">
      <c r="A142" s="5">
        <v>34600</v>
      </c>
      <c r="B142" s="6" t="s">
        <v>323</v>
      </c>
      <c r="C142" s="7" t="s">
        <v>196</v>
      </c>
      <c r="D142" s="8">
        <v>37.603499999999997</v>
      </c>
    </row>
    <row r="143" spans="1:4" x14ac:dyDescent="0.25">
      <c r="A143" s="5">
        <v>34700</v>
      </c>
      <c r="B143" s="6" t="s">
        <v>324</v>
      </c>
      <c r="C143" s="7" t="s">
        <v>196</v>
      </c>
      <c r="D143" s="8">
        <v>68.317400000000006</v>
      </c>
    </row>
    <row r="144" spans="1:4" x14ac:dyDescent="0.25">
      <c r="A144" s="5">
        <v>35000</v>
      </c>
      <c r="B144" s="6" t="s">
        <v>325</v>
      </c>
      <c r="C144" s="7" t="s">
        <v>196</v>
      </c>
      <c r="D144" s="8">
        <v>47.688400000000001</v>
      </c>
    </row>
    <row r="145" spans="1:4" x14ac:dyDescent="0.25">
      <c r="A145" s="5">
        <v>35100</v>
      </c>
      <c r="B145" s="6" t="s">
        <v>326</v>
      </c>
      <c r="C145" s="7" t="s">
        <v>196</v>
      </c>
      <c r="D145" s="8">
        <v>48.926499999999997</v>
      </c>
    </row>
    <row r="146" spans="1:4" x14ac:dyDescent="0.25">
      <c r="A146" s="5">
        <v>35200</v>
      </c>
      <c r="B146" s="6" t="s">
        <v>327</v>
      </c>
      <c r="C146" s="7" t="s">
        <v>190</v>
      </c>
      <c r="D146" s="8">
        <v>6.88</v>
      </c>
    </row>
    <row r="147" spans="1:4" x14ac:dyDescent="0.25">
      <c r="A147" s="5">
        <v>35201</v>
      </c>
      <c r="B147" s="6" t="s">
        <v>328</v>
      </c>
      <c r="C147" s="7" t="s">
        <v>190</v>
      </c>
      <c r="D147" s="8">
        <v>9</v>
      </c>
    </row>
    <row r="148" spans="1:4" x14ac:dyDescent="0.25">
      <c r="A148" s="5">
        <v>35202</v>
      </c>
      <c r="B148" s="6" t="s">
        <v>329</v>
      </c>
      <c r="C148" s="7" t="s">
        <v>190</v>
      </c>
      <c r="D148" s="8">
        <v>9.34</v>
      </c>
    </row>
    <row r="149" spans="1:4" x14ac:dyDescent="0.25">
      <c r="A149" s="5">
        <v>35203</v>
      </c>
      <c r="B149" s="6" t="s">
        <v>330</v>
      </c>
      <c r="C149" s="7" t="s">
        <v>190</v>
      </c>
      <c r="D149" s="8">
        <v>13.77</v>
      </c>
    </row>
    <row r="150" spans="1:4" x14ac:dyDescent="0.25">
      <c r="A150" s="5">
        <v>35401</v>
      </c>
      <c r="B150" s="6" t="s">
        <v>331</v>
      </c>
      <c r="C150" s="7" t="s">
        <v>196</v>
      </c>
      <c r="D150" s="8">
        <v>68.976399999999998</v>
      </c>
    </row>
    <row r="151" spans="1:4" x14ac:dyDescent="0.25">
      <c r="A151" s="5">
        <v>35402</v>
      </c>
      <c r="B151" s="6" t="s">
        <v>332</v>
      </c>
      <c r="C151" s="7" t="s">
        <v>196</v>
      </c>
      <c r="D151" s="8">
        <v>105.3817</v>
      </c>
    </row>
    <row r="152" spans="1:4" x14ac:dyDescent="0.25">
      <c r="A152" s="5">
        <v>35403</v>
      </c>
      <c r="B152" s="6" t="s">
        <v>333</v>
      </c>
      <c r="C152" s="7" t="s">
        <v>196</v>
      </c>
      <c r="D152" s="8">
        <v>134.37809999999999</v>
      </c>
    </row>
    <row r="153" spans="1:4" x14ac:dyDescent="0.25">
      <c r="A153" s="5">
        <v>35404</v>
      </c>
      <c r="B153" s="6" t="s">
        <v>334</v>
      </c>
      <c r="C153" s="7" t="s">
        <v>196</v>
      </c>
      <c r="D153" s="8">
        <v>93.539500000000004</v>
      </c>
    </row>
    <row r="154" spans="1:4" x14ac:dyDescent="0.25">
      <c r="A154" s="5">
        <v>35405</v>
      </c>
      <c r="B154" s="6" t="s">
        <v>335</v>
      </c>
      <c r="C154" s="7" t="s">
        <v>196</v>
      </c>
      <c r="D154" s="8">
        <v>107.858</v>
      </c>
    </row>
    <row r="155" spans="1:4" x14ac:dyDescent="0.25">
      <c r="A155" s="5">
        <v>35406</v>
      </c>
      <c r="B155" s="6" t="s">
        <v>336</v>
      </c>
      <c r="C155" s="7" t="s">
        <v>196</v>
      </c>
      <c r="D155" s="8">
        <v>167.48840000000001</v>
      </c>
    </row>
    <row r="156" spans="1:4" x14ac:dyDescent="0.25">
      <c r="A156" s="5">
        <v>35407</v>
      </c>
      <c r="B156" s="6" t="s">
        <v>337</v>
      </c>
      <c r="C156" s="7" t="s">
        <v>196</v>
      </c>
      <c r="D156" s="8">
        <v>62.566000000000003</v>
      </c>
    </row>
    <row r="157" spans="1:4" x14ac:dyDescent="0.25">
      <c r="A157" s="5">
        <v>35408</v>
      </c>
      <c r="B157" s="6" t="s">
        <v>338</v>
      </c>
      <c r="C157" s="7" t="s">
        <v>196</v>
      </c>
      <c r="D157" s="8">
        <v>89.685299999999998</v>
      </c>
    </row>
    <row r="158" spans="1:4" x14ac:dyDescent="0.25">
      <c r="A158" s="5">
        <v>35409</v>
      </c>
      <c r="B158" s="6" t="s">
        <v>339</v>
      </c>
      <c r="C158" s="7" t="s">
        <v>196</v>
      </c>
      <c r="D158" s="8">
        <v>111.852</v>
      </c>
    </row>
    <row r="159" spans="1:4" x14ac:dyDescent="0.25">
      <c r="A159" s="5">
        <v>35410</v>
      </c>
      <c r="B159" s="6" t="s">
        <v>340</v>
      </c>
      <c r="C159" s="7" t="s">
        <v>196</v>
      </c>
      <c r="D159" s="8">
        <v>91.981800000000007</v>
      </c>
    </row>
    <row r="160" spans="1:4" x14ac:dyDescent="0.25">
      <c r="A160" s="5">
        <v>35411</v>
      </c>
      <c r="B160" s="6" t="s">
        <v>341</v>
      </c>
      <c r="C160" s="7" t="s">
        <v>196</v>
      </c>
      <c r="D160" s="8">
        <v>112.23139999999999</v>
      </c>
    </row>
    <row r="161" spans="1:4" x14ac:dyDescent="0.25">
      <c r="A161" s="5">
        <v>35412</v>
      </c>
      <c r="B161" s="6" t="s">
        <v>342</v>
      </c>
      <c r="C161" s="7" t="s">
        <v>196</v>
      </c>
      <c r="D161" s="8">
        <v>147.0591</v>
      </c>
    </row>
    <row r="162" spans="1:4" x14ac:dyDescent="0.25">
      <c r="A162" s="9">
        <v>40000</v>
      </c>
      <c r="B162" s="10" t="s">
        <v>343</v>
      </c>
      <c r="C162" s="11"/>
      <c r="D162" s="12"/>
    </row>
    <row r="163" spans="1:4" x14ac:dyDescent="0.25">
      <c r="A163" s="5">
        <v>40100</v>
      </c>
      <c r="B163" s="6" t="s">
        <v>344</v>
      </c>
      <c r="C163" s="7" t="s">
        <v>345</v>
      </c>
      <c r="D163" s="8">
        <v>53.519300000000001</v>
      </c>
    </row>
    <row r="164" spans="1:4" ht="23.25" x14ac:dyDescent="0.25">
      <c r="A164" s="5">
        <v>40200</v>
      </c>
      <c r="B164" s="6" t="s">
        <v>346</v>
      </c>
      <c r="C164" s="7" t="s">
        <v>345</v>
      </c>
      <c r="D164" s="8">
        <v>62.4392</v>
      </c>
    </row>
    <row r="165" spans="1:4" x14ac:dyDescent="0.25">
      <c r="A165" s="5">
        <v>40300</v>
      </c>
      <c r="B165" s="6" t="s">
        <v>347</v>
      </c>
      <c r="C165" s="7" t="s">
        <v>345</v>
      </c>
      <c r="D165" s="8">
        <v>71.358999999999995</v>
      </c>
    </row>
    <row r="166" spans="1:4" x14ac:dyDescent="0.25">
      <c r="A166" s="5">
        <v>40400</v>
      </c>
      <c r="B166" s="6" t="s">
        <v>348</v>
      </c>
      <c r="C166" s="7" t="s">
        <v>345</v>
      </c>
      <c r="D166" s="8">
        <v>9.0799000000000003</v>
      </c>
    </row>
    <row r="167" spans="1:4" x14ac:dyDescent="0.25">
      <c r="A167" s="5">
        <v>40500</v>
      </c>
      <c r="B167" s="6" t="s">
        <v>349</v>
      </c>
      <c r="C167" s="7" t="s">
        <v>345</v>
      </c>
      <c r="D167" s="8">
        <v>10.895899999999999</v>
      </c>
    </row>
    <row r="168" spans="1:4" x14ac:dyDescent="0.25">
      <c r="A168" s="5">
        <v>40600</v>
      </c>
      <c r="B168" s="6" t="s">
        <v>350</v>
      </c>
      <c r="C168" s="7" t="s">
        <v>345</v>
      </c>
      <c r="D168" s="8">
        <v>89.198800000000006</v>
      </c>
    </row>
    <row r="169" spans="1:4" x14ac:dyDescent="0.25">
      <c r="A169" s="5">
        <v>40700</v>
      </c>
      <c r="B169" s="6" t="s">
        <v>351</v>
      </c>
      <c r="C169" s="7" t="s">
        <v>345</v>
      </c>
      <c r="D169" s="8">
        <v>5.4866999999999999</v>
      </c>
    </row>
    <row r="170" spans="1:4" x14ac:dyDescent="0.25">
      <c r="A170" s="5">
        <v>40800</v>
      </c>
      <c r="B170" s="6" t="s">
        <v>352</v>
      </c>
      <c r="C170" s="7" t="s">
        <v>345</v>
      </c>
      <c r="D170" s="8">
        <v>10.6831</v>
      </c>
    </row>
    <row r="171" spans="1:4" x14ac:dyDescent="0.25">
      <c r="A171" s="5">
        <v>40900</v>
      </c>
      <c r="B171" s="6" t="s">
        <v>353</v>
      </c>
      <c r="C171" s="7" t="s">
        <v>345</v>
      </c>
      <c r="D171" s="8">
        <v>10.6831</v>
      </c>
    </row>
    <row r="172" spans="1:4" x14ac:dyDescent="0.25">
      <c r="A172" s="5">
        <v>41100</v>
      </c>
      <c r="B172" s="6" t="s">
        <v>354</v>
      </c>
      <c r="C172" s="7" t="s">
        <v>345</v>
      </c>
      <c r="D172" s="8">
        <v>18.561399999999999</v>
      </c>
    </row>
    <row r="173" spans="1:4" x14ac:dyDescent="0.25">
      <c r="A173" s="5">
        <v>41500</v>
      </c>
      <c r="B173" s="6" t="s">
        <v>355</v>
      </c>
      <c r="C173" s="7" t="s">
        <v>345</v>
      </c>
      <c r="D173" s="8">
        <v>9.2738999999999994</v>
      </c>
    </row>
    <row r="174" spans="1:4" ht="23.25" x14ac:dyDescent="0.25">
      <c r="A174" s="5">
        <v>43100</v>
      </c>
      <c r="B174" s="6" t="s">
        <v>356</v>
      </c>
      <c r="C174" s="7" t="s">
        <v>345</v>
      </c>
      <c r="D174" s="8">
        <v>18.561399999999999</v>
      </c>
    </row>
    <row r="175" spans="1:4" x14ac:dyDescent="0.25">
      <c r="A175" s="5">
        <v>43200</v>
      </c>
      <c r="B175" s="6" t="s">
        <v>357</v>
      </c>
      <c r="C175" s="7" t="s">
        <v>345</v>
      </c>
      <c r="D175" s="8">
        <v>5.0021000000000004</v>
      </c>
    </row>
    <row r="176" spans="1:4" ht="23.25" x14ac:dyDescent="0.25">
      <c r="A176" s="5">
        <v>43300</v>
      </c>
      <c r="B176" s="6" t="s">
        <v>358</v>
      </c>
      <c r="C176" s="7" t="s">
        <v>171</v>
      </c>
      <c r="D176" s="8">
        <v>1.2146999999999999</v>
      </c>
    </row>
    <row r="177" spans="1:4" x14ac:dyDescent="0.25">
      <c r="A177" s="5">
        <v>43310</v>
      </c>
      <c r="B177" s="6" t="s">
        <v>359</v>
      </c>
      <c r="C177" s="7" t="s">
        <v>190</v>
      </c>
      <c r="D177" s="8">
        <v>160.84280000000001</v>
      </c>
    </row>
    <row r="178" spans="1:4" x14ac:dyDescent="0.25">
      <c r="A178" s="5">
        <v>43311</v>
      </c>
      <c r="B178" s="6" t="s">
        <v>360</v>
      </c>
      <c r="C178" s="7" t="s">
        <v>190</v>
      </c>
      <c r="D178" s="8">
        <v>371.12599999999998</v>
      </c>
    </row>
    <row r="179" spans="1:4" x14ac:dyDescent="0.25">
      <c r="A179" s="5">
        <v>43312</v>
      </c>
      <c r="B179" s="6" t="s">
        <v>361</v>
      </c>
      <c r="C179" s="7" t="s">
        <v>190</v>
      </c>
      <c r="D179" s="8">
        <v>463.90750000000003</v>
      </c>
    </row>
    <row r="180" spans="1:4" x14ac:dyDescent="0.25">
      <c r="A180" s="5">
        <v>43313</v>
      </c>
      <c r="B180" s="6" t="s">
        <v>362</v>
      </c>
      <c r="C180" s="7" t="s">
        <v>190</v>
      </c>
      <c r="D180" s="8">
        <v>556.68889999999999</v>
      </c>
    </row>
    <row r="181" spans="1:4" x14ac:dyDescent="0.25">
      <c r="A181" s="5">
        <v>43314</v>
      </c>
      <c r="B181" s="6" t="s">
        <v>363</v>
      </c>
      <c r="C181" s="7" t="s">
        <v>190</v>
      </c>
      <c r="D181" s="8">
        <v>649.47040000000004</v>
      </c>
    </row>
    <row r="182" spans="1:4" x14ac:dyDescent="0.25">
      <c r="A182" s="5">
        <v>43500</v>
      </c>
      <c r="B182" s="6" t="s">
        <v>364</v>
      </c>
      <c r="C182" s="7" t="s">
        <v>171</v>
      </c>
      <c r="D182" s="8">
        <v>4.4599000000000002</v>
      </c>
    </row>
    <row r="183" spans="1:4" x14ac:dyDescent="0.25">
      <c r="A183" s="5">
        <v>46000</v>
      </c>
      <c r="B183" s="6" t="s">
        <v>365</v>
      </c>
      <c r="C183" s="7" t="s">
        <v>366</v>
      </c>
      <c r="D183" s="8">
        <v>1.6261000000000001</v>
      </c>
    </row>
    <row r="184" spans="1:4" x14ac:dyDescent="0.25">
      <c r="A184" s="9">
        <v>50000</v>
      </c>
      <c r="B184" s="10" t="s">
        <v>367</v>
      </c>
      <c r="C184" s="11"/>
      <c r="D184" s="12"/>
    </row>
    <row r="185" spans="1:4" x14ac:dyDescent="0.25">
      <c r="A185" s="5">
        <v>50100</v>
      </c>
      <c r="B185" s="6" t="s">
        <v>368</v>
      </c>
      <c r="C185" s="7" t="s">
        <v>174</v>
      </c>
      <c r="D185" s="8">
        <v>7.6044999999999998</v>
      </c>
    </row>
    <row r="186" spans="1:4" x14ac:dyDescent="0.25">
      <c r="A186" s="5">
        <v>50200</v>
      </c>
      <c r="B186" s="6" t="s">
        <v>369</v>
      </c>
      <c r="C186" s="7" t="s">
        <v>171</v>
      </c>
      <c r="D186" s="8">
        <v>12.6686</v>
      </c>
    </row>
    <row r="187" spans="1:4" x14ac:dyDescent="0.25">
      <c r="A187" s="5">
        <v>50300</v>
      </c>
      <c r="B187" s="6" t="s">
        <v>370</v>
      </c>
      <c r="C187" s="7" t="s">
        <v>171</v>
      </c>
      <c r="D187" s="8">
        <v>18.172899999999998</v>
      </c>
    </row>
    <row r="188" spans="1:4" x14ac:dyDescent="0.25">
      <c r="A188" s="5">
        <v>50400</v>
      </c>
      <c r="B188" s="6" t="s">
        <v>371</v>
      </c>
      <c r="C188" s="7" t="s">
        <v>171</v>
      </c>
      <c r="D188" s="8">
        <v>15.354100000000001</v>
      </c>
    </row>
    <row r="189" spans="1:4" x14ac:dyDescent="0.25">
      <c r="A189" s="5">
        <v>50500</v>
      </c>
      <c r="B189" s="6" t="s">
        <v>372</v>
      </c>
      <c r="C189" s="7" t="s">
        <v>171</v>
      </c>
      <c r="D189" s="8">
        <v>3.2467999999999999</v>
      </c>
    </row>
    <row r="190" spans="1:4" x14ac:dyDescent="0.25">
      <c r="A190" s="5">
        <v>50600</v>
      </c>
      <c r="B190" s="6" t="s">
        <v>373</v>
      </c>
      <c r="C190" s="7" t="s">
        <v>345</v>
      </c>
      <c r="D190" s="8">
        <v>151.71449999999999</v>
      </c>
    </row>
    <row r="191" spans="1:4" x14ac:dyDescent="0.25">
      <c r="A191" s="5">
        <v>50700</v>
      </c>
      <c r="B191" s="6" t="s">
        <v>374</v>
      </c>
      <c r="C191" s="7" t="s">
        <v>171</v>
      </c>
      <c r="D191" s="8">
        <v>2.0579000000000001</v>
      </c>
    </row>
    <row r="192" spans="1:4" x14ac:dyDescent="0.25">
      <c r="A192" s="5">
        <v>50800</v>
      </c>
      <c r="B192" s="6" t="s">
        <v>375</v>
      </c>
      <c r="C192" s="7" t="s">
        <v>174</v>
      </c>
      <c r="D192" s="8">
        <v>20.085899999999999</v>
      </c>
    </row>
    <row r="193" spans="1:4" x14ac:dyDescent="0.25">
      <c r="A193" s="5">
        <v>50900</v>
      </c>
      <c r="B193" s="6" t="s">
        <v>376</v>
      </c>
      <c r="C193" s="7" t="s">
        <v>174</v>
      </c>
      <c r="D193" s="8">
        <v>35.071300000000001</v>
      </c>
    </row>
    <row r="194" spans="1:4" x14ac:dyDescent="0.25">
      <c r="A194" s="5">
        <v>51000</v>
      </c>
      <c r="B194" s="6" t="s">
        <v>377</v>
      </c>
      <c r="C194" s="7" t="s">
        <v>171</v>
      </c>
      <c r="D194" s="8">
        <v>16.581700000000001</v>
      </c>
    </row>
    <row r="195" spans="1:4" x14ac:dyDescent="0.25">
      <c r="A195" s="5">
        <v>51100</v>
      </c>
      <c r="B195" s="6" t="s">
        <v>378</v>
      </c>
      <c r="C195" s="7" t="s">
        <v>171</v>
      </c>
      <c r="D195" s="8">
        <v>12.8386</v>
      </c>
    </row>
    <row r="196" spans="1:4" x14ac:dyDescent="0.25">
      <c r="A196" s="5">
        <v>51300</v>
      </c>
      <c r="B196" s="6" t="s">
        <v>379</v>
      </c>
      <c r="C196" s="7" t="s">
        <v>345</v>
      </c>
      <c r="D196" s="8">
        <v>318.67910000000001</v>
      </c>
    </row>
    <row r="197" spans="1:4" x14ac:dyDescent="0.25">
      <c r="A197" s="5">
        <v>51400</v>
      </c>
      <c r="B197" s="6" t="s">
        <v>380</v>
      </c>
      <c r="C197" s="7" t="s">
        <v>205</v>
      </c>
      <c r="D197" s="8" t="s">
        <v>205</v>
      </c>
    </row>
    <row r="198" spans="1:4" ht="23.25" x14ac:dyDescent="0.25">
      <c r="A198" s="5">
        <v>51401</v>
      </c>
      <c r="B198" s="6" t="s">
        <v>381</v>
      </c>
      <c r="C198" s="7" t="s">
        <v>174</v>
      </c>
      <c r="D198" s="8">
        <v>33.793799999999997</v>
      </c>
    </row>
    <row r="199" spans="1:4" ht="23.25" x14ac:dyDescent="0.25">
      <c r="A199" s="5">
        <v>51402</v>
      </c>
      <c r="B199" s="6" t="s">
        <v>382</v>
      </c>
      <c r="C199" s="7" t="s">
        <v>174</v>
      </c>
      <c r="D199" s="8">
        <v>34.781799999999997</v>
      </c>
    </row>
    <row r="200" spans="1:4" ht="23.25" x14ac:dyDescent="0.25">
      <c r="A200" s="5">
        <v>51403</v>
      </c>
      <c r="B200" s="6" t="s">
        <v>383</v>
      </c>
      <c r="C200" s="7" t="s">
        <v>174</v>
      </c>
      <c r="D200" s="8">
        <v>43.413800000000002</v>
      </c>
    </row>
    <row r="201" spans="1:4" ht="23.25" x14ac:dyDescent="0.25">
      <c r="A201" s="5">
        <v>51404</v>
      </c>
      <c r="B201" s="6" t="s">
        <v>384</v>
      </c>
      <c r="C201" s="7" t="s">
        <v>171</v>
      </c>
      <c r="D201" s="8">
        <v>193.36340000000001</v>
      </c>
    </row>
    <row r="202" spans="1:4" ht="23.25" x14ac:dyDescent="0.25">
      <c r="A202" s="5">
        <v>51405</v>
      </c>
      <c r="B202" s="6" t="s">
        <v>385</v>
      </c>
      <c r="C202" s="7" t="s">
        <v>171</v>
      </c>
      <c r="D202" s="8">
        <v>193.36340000000001</v>
      </c>
    </row>
    <row r="203" spans="1:4" ht="23.25" x14ac:dyDescent="0.25">
      <c r="A203" s="5">
        <v>51406</v>
      </c>
      <c r="B203" s="6" t="s">
        <v>386</v>
      </c>
      <c r="C203" s="7" t="s">
        <v>171</v>
      </c>
      <c r="D203" s="8">
        <v>193.36340000000001</v>
      </c>
    </row>
    <row r="204" spans="1:4" x14ac:dyDescent="0.25">
      <c r="A204" s="5">
        <v>51600</v>
      </c>
      <c r="B204" s="6" t="s">
        <v>387</v>
      </c>
      <c r="C204" s="7" t="s">
        <v>174</v>
      </c>
      <c r="D204" s="8">
        <v>20.4589</v>
      </c>
    </row>
    <row r="205" spans="1:4" x14ac:dyDescent="0.25">
      <c r="A205" s="5">
        <v>51700</v>
      </c>
      <c r="B205" s="6" t="s">
        <v>388</v>
      </c>
      <c r="C205" s="7" t="s">
        <v>174</v>
      </c>
      <c r="D205" s="8">
        <v>26.279399999999999</v>
      </c>
    </row>
    <row r="206" spans="1:4" x14ac:dyDescent="0.25">
      <c r="A206" s="5">
        <v>51800</v>
      </c>
      <c r="B206" s="6" t="s">
        <v>389</v>
      </c>
      <c r="C206" s="7" t="s">
        <v>190</v>
      </c>
      <c r="D206" s="8">
        <v>27.305700000000002</v>
      </c>
    </row>
    <row r="207" spans="1:4" x14ac:dyDescent="0.25">
      <c r="A207" s="5">
        <v>51900</v>
      </c>
      <c r="B207" s="6" t="s">
        <v>390</v>
      </c>
      <c r="C207" s="7" t="s">
        <v>205</v>
      </c>
      <c r="D207" s="8" t="s">
        <v>205</v>
      </c>
    </row>
    <row r="208" spans="1:4" x14ac:dyDescent="0.25">
      <c r="A208" s="5">
        <v>51901</v>
      </c>
      <c r="B208" s="6" t="s">
        <v>391</v>
      </c>
      <c r="C208" s="7" t="s">
        <v>345</v>
      </c>
      <c r="D208" s="8">
        <v>389.32190000000003</v>
      </c>
    </row>
    <row r="209" spans="1:4" x14ac:dyDescent="0.25">
      <c r="A209" s="5">
        <v>51902</v>
      </c>
      <c r="B209" s="6" t="s">
        <v>392</v>
      </c>
      <c r="C209" s="7" t="s">
        <v>345</v>
      </c>
      <c r="D209" s="8">
        <v>378.8777</v>
      </c>
    </row>
    <row r="210" spans="1:4" x14ac:dyDescent="0.25">
      <c r="A210" s="5">
        <v>52000</v>
      </c>
      <c r="B210" s="6" t="s">
        <v>393</v>
      </c>
      <c r="C210" s="7" t="s">
        <v>345</v>
      </c>
      <c r="D210" s="8">
        <v>147.66200000000001</v>
      </c>
    </row>
    <row r="211" spans="1:4" x14ac:dyDescent="0.25">
      <c r="A211" s="5">
        <v>52100</v>
      </c>
      <c r="B211" s="6" t="s">
        <v>394</v>
      </c>
      <c r="C211" s="7" t="s">
        <v>205</v>
      </c>
      <c r="D211" s="8" t="s">
        <v>205</v>
      </c>
    </row>
    <row r="212" spans="1:4" x14ac:dyDescent="0.25">
      <c r="A212" s="5">
        <v>52101</v>
      </c>
      <c r="B212" s="6" t="s">
        <v>394</v>
      </c>
      <c r="C212" s="7" t="s">
        <v>345</v>
      </c>
      <c r="D212" s="8">
        <v>199.7244</v>
      </c>
    </row>
    <row r="213" spans="1:4" x14ac:dyDescent="0.25">
      <c r="A213" s="5">
        <v>52102</v>
      </c>
      <c r="B213" s="6" t="s">
        <v>395</v>
      </c>
      <c r="C213" s="7" t="s">
        <v>345</v>
      </c>
      <c r="D213" s="8">
        <v>133.98849999999999</v>
      </c>
    </row>
    <row r="214" spans="1:4" x14ac:dyDescent="0.25">
      <c r="A214" s="5">
        <v>52200</v>
      </c>
      <c r="B214" s="6" t="s">
        <v>396</v>
      </c>
      <c r="C214" s="7" t="s">
        <v>345</v>
      </c>
      <c r="D214" s="8">
        <v>133.8356</v>
      </c>
    </row>
    <row r="215" spans="1:4" x14ac:dyDescent="0.25">
      <c r="A215" s="5">
        <v>52300</v>
      </c>
      <c r="B215" s="6" t="s">
        <v>397</v>
      </c>
      <c r="C215" s="7" t="s">
        <v>345</v>
      </c>
      <c r="D215" s="8">
        <v>298.14030000000002</v>
      </c>
    </row>
    <row r="216" spans="1:4" x14ac:dyDescent="0.25">
      <c r="A216" s="5">
        <v>52400</v>
      </c>
      <c r="B216" s="6" t="s">
        <v>398</v>
      </c>
      <c r="C216" s="7" t="s">
        <v>205</v>
      </c>
      <c r="D216" s="8" t="s">
        <v>205</v>
      </c>
    </row>
    <row r="217" spans="1:4" x14ac:dyDescent="0.25">
      <c r="A217" s="5">
        <v>52401</v>
      </c>
      <c r="B217" s="6" t="s">
        <v>398</v>
      </c>
      <c r="C217" s="7" t="s">
        <v>345</v>
      </c>
      <c r="D217" s="8">
        <v>670.39189999999996</v>
      </c>
    </row>
    <row r="218" spans="1:4" x14ac:dyDescent="0.25">
      <c r="A218" s="5">
        <v>52402</v>
      </c>
      <c r="B218" s="6" t="s">
        <v>399</v>
      </c>
      <c r="C218" s="7" t="s">
        <v>345</v>
      </c>
      <c r="D218" s="8">
        <v>623.60670000000005</v>
      </c>
    </row>
    <row r="219" spans="1:4" x14ac:dyDescent="0.25">
      <c r="A219" s="5">
        <v>52500</v>
      </c>
      <c r="B219" s="6" t="s">
        <v>400</v>
      </c>
      <c r="C219" s="7" t="s">
        <v>205</v>
      </c>
      <c r="D219" s="8" t="s">
        <v>205</v>
      </c>
    </row>
    <row r="220" spans="1:4" x14ac:dyDescent="0.25">
      <c r="A220" s="5">
        <v>52501</v>
      </c>
      <c r="B220" s="6" t="s">
        <v>401</v>
      </c>
      <c r="C220" s="7" t="s">
        <v>345</v>
      </c>
      <c r="D220" s="8">
        <v>703.0317</v>
      </c>
    </row>
    <row r="221" spans="1:4" x14ac:dyDescent="0.25">
      <c r="A221" s="5">
        <v>52502</v>
      </c>
      <c r="B221" s="6" t="s">
        <v>402</v>
      </c>
      <c r="C221" s="7" t="s">
        <v>345</v>
      </c>
      <c r="D221" s="8">
        <v>836.38409999999999</v>
      </c>
    </row>
    <row r="222" spans="1:4" x14ac:dyDescent="0.25">
      <c r="A222" s="5">
        <v>52600</v>
      </c>
      <c r="B222" s="6" t="s">
        <v>403</v>
      </c>
      <c r="C222" s="7" t="s">
        <v>171</v>
      </c>
      <c r="D222" s="8">
        <v>5.0087000000000002</v>
      </c>
    </row>
    <row r="223" spans="1:4" x14ac:dyDescent="0.25">
      <c r="A223" s="5">
        <v>52700</v>
      </c>
      <c r="B223" s="6" t="s">
        <v>404</v>
      </c>
      <c r="C223" s="7" t="s">
        <v>171</v>
      </c>
      <c r="D223" s="8">
        <v>11.755100000000001</v>
      </c>
    </row>
    <row r="224" spans="1:4" x14ac:dyDescent="0.25">
      <c r="A224" s="5">
        <v>52800</v>
      </c>
      <c r="B224" s="6" t="s">
        <v>405</v>
      </c>
      <c r="C224" s="7" t="s">
        <v>345</v>
      </c>
      <c r="D224" s="8">
        <v>1003.9371</v>
      </c>
    </row>
    <row r="225" spans="1:4" x14ac:dyDescent="0.25">
      <c r="A225" s="5">
        <v>52801</v>
      </c>
      <c r="B225" s="6" t="s">
        <v>406</v>
      </c>
      <c r="C225" s="7" t="s">
        <v>345</v>
      </c>
      <c r="D225" s="8">
        <v>99.074799999999996</v>
      </c>
    </row>
    <row r="226" spans="1:4" x14ac:dyDescent="0.25">
      <c r="A226" s="5">
        <v>52900</v>
      </c>
      <c r="B226" s="6" t="s">
        <v>407</v>
      </c>
      <c r="C226" s="7" t="s">
        <v>345</v>
      </c>
      <c r="D226" s="8">
        <v>963.05079999999998</v>
      </c>
    </row>
    <row r="227" spans="1:4" x14ac:dyDescent="0.25">
      <c r="A227" s="5">
        <v>53000</v>
      </c>
      <c r="B227" s="6" t="s">
        <v>408</v>
      </c>
      <c r="C227" s="7" t="s">
        <v>345</v>
      </c>
      <c r="D227" s="8">
        <v>965.75099999999998</v>
      </c>
    </row>
    <row r="228" spans="1:4" x14ac:dyDescent="0.25">
      <c r="A228" s="5">
        <v>53100</v>
      </c>
      <c r="B228" s="6" t="s">
        <v>409</v>
      </c>
      <c r="C228" s="7" t="s">
        <v>171</v>
      </c>
      <c r="D228" s="8">
        <v>58.511099999999999</v>
      </c>
    </row>
    <row r="229" spans="1:4" x14ac:dyDescent="0.25">
      <c r="A229" s="5">
        <v>53200</v>
      </c>
      <c r="B229" s="6" t="s">
        <v>410</v>
      </c>
      <c r="C229" s="7" t="s">
        <v>171</v>
      </c>
      <c r="D229" s="8">
        <v>188.47559999999999</v>
      </c>
    </row>
    <row r="230" spans="1:4" x14ac:dyDescent="0.25">
      <c r="A230" s="5">
        <v>53300</v>
      </c>
      <c r="B230" s="6" t="s">
        <v>411</v>
      </c>
      <c r="C230" s="7" t="s">
        <v>171</v>
      </c>
      <c r="D230" s="8">
        <v>200.08009999999999</v>
      </c>
    </row>
    <row r="231" spans="1:4" x14ac:dyDescent="0.25">
      <c r="A231" s="5">
        <v>53400</v>
      </c>
      <c r="B231" s="6" t="s">
        <v>412</v>
      </c>
      <c r="C231" s="7" t="s">
        <v>171</v>
      </c>
      <c r="D231" s="8">
        <v>51.839599999999997</v>
      </c>
    </row>
    <row r="232" spans="1:4" x14ac:dyDescent="0.25">
      <c r="A232" s="5">
        <v>53500</v>
      </c>
      <c r="B232" s="6" t="s">
        <v>413</v>
      </c>
      <c r="C232" s="7" t="s">
        <v>171</v>
      </c>
      <c r="D232" s="8">
        <v>38.2727</v>
      </c>
    </row>
    <row r="233" spans="1:4" x14ac:dyDescent="0.25">
      <c r="A233" s="5">
        <v>53600</v>
      </c>
      <c r="B233" s="6" t="s">
        <v>414</v>
      </c>
      <c r="C233" s="7" t="s">
        <v>171</v>
      </c>
      <c r="D233" s="8">
        <v>10.703900000000001</v>
      </c>
    </row>
    <row r="234" spans="1:4" x14ac:dyDescent="0.25">
      <c r="A234" s="5">
        <v>53700</v>
      </c>
      <c r="B234" s="6" t="s">
        <v>415</v>
      </c>
      <c r="C234" s="7" t="s">
        <v>171</v>
      </c>
      <c r="D234" s="8">
        <v>10.4285</v>
      </c>
    </row>
    <row r="235" spans="1:4" x14ac:dyDescent="0.25">
      <c r="A235" s="5">
        <v>53800</v>
      </c>
      <c r="B235" s="6" t="s">
        <v>416</v>
      </c>
      <c r="C235" s="7" t="s">
        <v>171</v>
      </c>
      <c r="D235" s="8">
        <v>12.0754</v>
      </c>
    </row>
    <row r="236" spans="1:4" x14ac:dyDescent="0.25">
      <c r="A236" s="5">
        <v>53900</v>
      </c>
      <c r="B236" s="6" t="s">
        <v>417</v>
      </c>
      <c r="C236" s="7" t="s">
        <v>171</v>
      </c>
      <c r="D236" s="8">
        <v>36.7545</v>
      </c>
    </row>
    <row r="237" spans="1:4" x14ac:dyDescent="0.25">
      <c r="A237" s="5">
        <v>54000</v>
      </c>
      <c r="B237" s="6" t="s">
        <v>418</v>
      </c>
      <c r="C237" s="7" t="s">
        <v>419</v>
      </c>
      <c r="D237" s="8">
        <v>0.41</v>
      </c>
    </row>
    <row r="238" spans="1:4" x14ac:dyDescent="0.25">
      <c r="A238" s="5">
        <v>54200</v>
      </c>
      <c r="B238" s="6" t="s">
        <v>420</v>
      </c>
      <c r="C238" s="7" t="s">
        <v>345</v>
      </c>
      <c r="D238" s="8">
        <v>485.9708</v>
      </c>
    </row>
    <row r="239" spans="1:4" x14ac:dyDescent="0.25">
      <c r="A239" s="5">
        <v>54300</v>
      </c>
      <c r="B239" s="6" t="s">
        <v>421</v>
      </c>
      <c r="C239" s="7" t="s">
        <v>171</v>
      </c>
      <c r="D239" s="8">
        <v>204.7448</v>
      </c>
    </row>
    <row r="240" spans="1:4" ht="23.25" x14ac:dyDescent="0.25">
      <c r="A240" s="5">
        <v>54400</v>
      </c>
      <c r="B240" s="6" t="s">
        <v>422</v>
      </c>
      <c r="C240" s="7" t="s">
        <v>171</v>
      </c>
      <c r="D240" s="8">
        <v>168.46430000000001</v>
      </c>
    </row>
    <row r="241" spans="1:4" x14ac:dyDescent="0.25">
      <c r="A241" s="5">
        <v>54500</v>
      </c>
      <c r="B241" s="6" t="s">
        <v>423</v>
      </c>
      <c r="C241" s="7" t="s">
        <v>171</v>
      </c>
      <c r="D241" s="8">
        <v>14.174799999999999</v>
      </c>
    </row>
    <row r="242" spans="1:4" ht="23.25" x14ac:dyDescent="0.25">
      <c r="A242" s="5">
        <v>54600</v>
      </c>
      <c r="B242" s="6" t="s">
        <v>424</v>
      </c>
      <c r="C242" s="7" t="s">
        <v>345</v>
      </c>
      <c r="D242" s="8">
        <v>80.760099999999994</v>
      </c>
    </row>
    <row r="243" spans="1:4" x14ac:dyDescent="0.25">
      <c r="A243" s="5">
        <v>54700</v>
      </c>
      <c r="B243" s="6" t="s">
        <v>425</v>
      </c>
      <c r="C243" s="7" t="s">
        <v>345</v>
      </c>
      <c r="D243" s="8">
        <v>121.6044</v>
      </c>
    </row>
    <row r="244" spans="1:4" x14ac:dyDescent="0.25">
      <c r="A244" s="5">
        <v>54800</v>
      </c>
      <c r="B244" s="6" t="s">
        <v>426</v>
      </c>
      <c r="C244" s="7" t="s">
        <v>345</v>
      </c>
      <c r="D244" s="8">
        <v>129.59360000000001</v>
      </c>
    </row>
    <row r="245" spans="1:4" x14ac:dyDescent="0.25">
      <c r="A245" s="5">
        <v>55000</v>
      </c>
      <c r="B245" s="6" t="s">
        <v>427</v>
      </c>
      <c r="C245" s="7" t="s">
        <v>345</v>
      </c>
      <c r="D245" s="8">
        <v>46.277299999999997</v>
      </c>
    </row>
    <row r="246" spans="1:4" x14ac:dyDescent="0.25">
      <c r="A246" s="5">
        <v>55100</v>
      </c>
      <c r="B246" s="6" t="s">
        <v>428</v>
      </c>
      <c r="C246" s="7" t="s">
        <v>345</v>
      </c>
      <c r="D246" s="8">
        <v>49.507300000000001</v>
      </c>
    </row>
    <row r="247" spans="1:4" x14ac:dyDescent="0.25">
      <c r="A247" s="5">
        <v>55200</v>
      </c>
      <c r="B247" s="6" t="s">
        <v>429</v>
      </c>
      <c r="C247" s="7" t="s">
        <v>345</v>
      </c>
      <c r="D247" s="8">
        <v>52.737299999999998</v>
      </c>
    </row>
    <row r="248" spans="1:4" x14ac:dyDescent="0.25">
      <c r="A248" s="5">
        <v>55400</v>
      </c>
      <c r="B248" s="6" t="s">
        <v>430</v>
      </c>
      <c r="C248" s="7" t="s">
        <v>345</v>
      </c>
      <c r="D248" s="8">
        <v>39.145499999999998</v>
      </c>
    </row>
    <row r="249" spans="1:4" x14ac:dyDescent="0.25">
      <c r="A249" s="5">
        <v>55500</v>
      </c>
      <c r="B249" s="6" t="s">
        <v>431</v>
      </c>
      <c r="C249" s="7" t="s">
        <v>345</v>
      </c>
      <c r="D249" s="8">
        <v>45.744599999999998</v>
      </c>
    </row>
    <row r="250" spans="1:4" x14ac:dyDescent="0.25">
      <c r="A250" s="5">
        <v>55600</v>
      </c>
      <c r="B250" s="6" t="s">
        <v>432</v>
      </c>
      <c r="C250" s="7" t="s">
        <v>345</v>
      </c>
      <c r="D250" s="8">
        <v>52.332099999999997</v>
      </c>
    </row>
    <row r="251" spans="1:4" x14ac:dyDescent="0.25">
      <c r="A251" s="5">
        <v>55700</v>
      </c>
      <c r="B251" s="6" t="s">
        <v>433</v>
      </c>
      <c r="C251" s="7" t="s">
        <v>345</v>
      </c>
      <c r="D251" s="8">
        <v>58.931199999999997</v>
      </c>
    </row>
    <row r="252" spans="1:4" x14ac:dyDescent="0.25">
      <c r="A252" s="5">
        <v>55900</v>
      </c>
      <c r="B252" s="6" t="s">
        <v>434</v>
      </c>
      <c r="C252" s="7" t="s">
        <v>345</v>
      </c>
      <c r="D252" s="8">
        <v>45.865499999999997</v>
      </c>
    </row>
    <row r="253" spans="1:4" x14ac:dyDescent="0.25">
      <c r="A253" s="5">
        <v>56000</v>
      </c>
      <c r="B253" s="6" t="s">
        <v>435</v>
      </c>
      <c r="C253" s="7" t="s">
        <v>345</v>
      </c>
      <c r="D253" s="8">
        <v>54.704599999999999</v>
      </c>
    </row>
    <row r="254" spans="1:4" x14ac:dyDescent="0.25">
      <c r="A254" s="5">
        <v>56100</v>
      </c>
      <c r="B254" s="6" t="s">
        <v>436</v>
      </c>
      <c r="C254" s="7" t="s">
        <v>345</v>
      </c>
      <c r="D254" s="8">
        <v>63.5321</v>
      </c>
    </row>
    <row r="255" spans="1:4" x14ac:dyDescent="0.25">
      <c r="A255" s="5">
        <v>56200</v>
      </c>
      <c r="B255" s="6" t="s">
        <v>437</v>
      </c>
      <c r="C255" s="7" t="s">
        <v>345</v>
      </c>
      <c r="D255" s="8">
        <v>72.371200000000002</v>
      </c>
    </row>
    <row r="256" spans="1:4" x14ac:dyDescent="0.25">
      <c r="A256" s="5">
        <v>56300</v>
      </c>
      <c r="B256" s="6" t="s">
        <v>438</v>
      </c>
      <c r="C256" s="7" t="s">
        <v>345</v>
      </c>
      <c r="D256" s="8">
        <v>44.408099999999997</v>
      </c>
    </row>
    <row r="257" spans="1:4" x14ac:dyDescent="0.25">
      <c r="A257" s="5">
        <v>56400</v>
      </c>
      <c r="B257" s="6" t="s">
        <v>439</v>
      </c>
      <c r="C257" s="7" t="s">
        <v>345</v>
      </c>
      <c r="D257" s="8">
        <v>53.566499999999998</v>
      </c>
    </row>
    <row r="258" spans="1:4" x14ac:dyDescent="0.25">
      <c r="A258" s="5">
        <v>56500</v>
      </c>
      <c r="B258" s="6" t="s">
        <v>440</v>
      </c>
      <c r="C258" s="7" t="s">
        <v>345</v>
      </c>
      <c r="D258" s="8">
        <v>62.724899999999998</v>
      </c>
    </row>
    <row r="259" spans="1:4" x14ac:dyDescent="0.25">
      <c r="A259" s="5">
        <v>56600</v>
      </c>
      <c r="B259" s="6" t="s">
        <v>441</v>
      </c>
      <c r="C259" s="7" t="s">
        <v>345</v>
      </c>
      <c r="D259" s="8">
        <v>71.883300000000006</v>
      </c>
    </row>
    <row r="260" spans="1:4" x14ac:dyDescent="0.25">
      <c r="A260" s="5">
        <v>56700</v>
      </c>
      <c r="B260" s="6" t="s">
        <v>442</v>
      </c>
      <c r="C260" s="7" t="s">
        <v>419</v>
      </c>
      <c r="D260" s="8">
        <v>0.505</v>
      </c>
    </row>
    <row r="261" spans="1:4" x14ac:dyDescent="0.25">
      <c r="A261" s="5">
        <v>56800</v>
      </c>
      <c r="B261" s="6" t="s">
        <v>443</v>
      </c>
      <c r="C261" s="7" t="s">
        <v>419</v>
      </c>
      <c r="D261" s="8">
        <v>0.16439999999999999</v>
      </c>
    </row>
    <row r="262" spans="1:4" x14ac:dyDescent="0.25">
      <c r="A262" s="5">
        <v>56900</v>
      </c>
      <c r="B262" s="6" t="s">
        <v>444</v>
      </c>
      <c r="C262" s="7" t="s">
        <v>171</v>
      </c>
      <c r="D262" s="8">
        <v>0.26400000000000001</v>
      </c>
    </row>
    <row r="263" spans="1:4" x14ac:dyDescent="0.25">
      <c r="A263" s="5">
        <v>57000</v>
      </c>
      <c r="B263" s="6" t="s">
        <v>445</v>
      </c>
      <c r="C263" s="7" t="s">
        <v>171</v>
      </c>
      <c r="D263" s="8">
        <v>43.990099999999998</v>
      </c>
    </row>
    <row r="264" spans="1:4" x14ac:dyDescent="0.25">
      <c r="A264" s="5">
        <v>57100</v>
      </c>
      <c r="B264" s="6" t="s">
        <v>446</v>
      </c>
      <c r="C264" s="7" t="s">
        <v>171</v>
      </c>
      <c r="D264" s="8">
        <v>32.385599999999997</v>
      </c>
    </row>
    <row r="265" spans="1:4" x14ac:dyDescent="0.25">
      <c r="A265" s="5">
        <v>57200</v>
      </c>
      <c r="B265" s="6" t="s">
        <v>447</v>
      </c>
      <c r="C265" s="7" t="s">
        <v>171</v>
      </c>
      <c r="D265" s="8">
        <v>83.518799999999999</v>
      </c>
    </row>
    <row r="266" spans="1:4" x14ac:dyDescent="0.25">
      <c r="A266" s="5">
        <v>57300</v>
      </c>
      <c r="B266" s="6" t="s">
        <v>448</v>
      </c>
      <c r="C266" s="7" t="s">
        <v>174</v>
      </c>
      <c r="D266" s="8">
        <v>14.085599999999999</v>
      </c>
    </row>
    <row r="267" spans="1:4" x14ac:dyDescent="0.25">
      <c r="A267" s="5">
        <v>57400</v>
      </c>
      <c r="B267" s="6" t="s">
        <v>449</v>
      </c>
      <c r="C267" s="7" t="s">
        <v>174</v>
      </c>
      <c r="D267" s="8">
        <v>5.8888999999999996</v>
      </c>
    </row>
    <row r="268" spans="1:4" x14ac:dyDescent="0.25">
      <c r="A268" s="5">
        <v>57500</v>
      </c>
      <c r="B268" s="6" t="s">
        <v>450</v>
      </c>
      <c r="C268" s="7" t="s">
        <v>174</v>
      </c>
      <c r="D268" s="8">
        <v>12.1629</v>
      </c>
    </row>
    <row r="269" spans="1:4" x14ac:dyDescent="0.25">
      <c r="A269" s="5">
        <v>57600</v>
      </c>
      <c r="B269" s="6" t="s">
        <v>451</v>
      </c>
      <c r="C269" s="7" t="s">
        <v>366</v>
      </c>
      <c r="D269" s="8">
        <v>6.2131999999999996</v>
      </c>
    </row>
    <row r="270" spans="1:4" x14ac:dyDescent="0.25">
      <c r="A270" s="5">
        <v>57700</v>
      </c>
      <c r="B270" s="6" t="s">
        <v>452</v>
      </c>
      <c r="C270" s="7" t="s">
        <v>205</v>
      </c>
      <c r="D270" s="8" t="s">
        <v>205</v>
      </c>
    </row>
    <row r="271" spans="1:4" x14ac:dyDescent="0.25">
      <c r="A271" s="5">
        <v>57701</v>
      </c>
      <c r="B271" s="6" t="s">
        <v>453</v>
      </c>
      <c r="C271" s="7" t="s">
        <v>345</v>
      </c>
      <c r="D271" s="8">
        <v>10.9229</v>
      </c>
    </row>
    <row r="272" spans="1:4" x14ac:dyDescent="0.25">
      <c r="A272" s="5">
        <v>57707</v>
      </c>
      <c r="B272" s="6" t="s">
        <v>454</v>
      </c>
      <c r="C272" s="7" t="s">
        <v>366</v>
      </c>
      <c r="D272" s="8">
        <v>1.6443000000000001</v>
      </c>
    </row>
    <row r="273" spans="1:4" x14ac:dyDescent="0.25">
      <c r="A273" s="5">
        <v>57800</v>
      </c>
      <c r="B273" s="6" t="s">
        <v>455</v>
      </c>
      <c r="C273" s="7" t="s">
        <v>205</v>
      </c>
      <c r="D273" s="8" t="s">
        <v>205</v>
      </c>
    </row>
    <row r="274" spans="1:4" x14ac:dyDescent="0.25">
      <c r="A274" s="5">
        <v>57801</v>
      </c>
      <c r="B274" s="6" t="s">
        <v>456</v>
      </c>
      <c r="C274" s="7" t="s">
        <v>345</v>
      </c>
      <c r="D274" s="8">
        <v>11.2753</v>
      </c>
    </row>
    <row r="275" spans="1:4" x14ac:dyDescent="0.25">
      <c r="A275" s="5">
        <v>57807</v>
      </c>
      <c r="B275" s="6" t="s">
        <v>457</v>
      </c>
      <c r="C275" s="7" t="s">
        <v>366</v>
      </c>
      <c r="D275" s="8">
        <v>1.9966999999999999</v>
      </c>
    </row>
    <row r="276" spans="1:4" x14ac:dyDescent="0.25">
      <c r="A276" s="5">
        <v>57900</v>
      </c>
      <c r="B276" s="6" t="s">
        <v>458</v>
      </c>
      <c r="C276" s="7" t="s">
        <v>205</v>
      </c>
      <c r="D276" s="8" t="s">
        <v>205</v>
      </c>
    </row>
    <row r="277" spans="1:4" x14ac:dyDescent="0.25">
      <c r="A277" s="5">
        <v>57901</v>
      </c>
      <c r="B277" s="6" t="s">
        <v>459</v>
      </c>
      <c r="C277" s="7" t="s">
        <v>345</v>
      </c>
      <c r="D277" s="8">
        <v>11.2753</v>
      </c>
    </row>
    <row r="278" spans="1:4" x14ac:dyDescent="0.25">
      <c r="A278" s="5">
        <v>57907</v>
      </c>
      <c r="B278" s="6" t="s">
        <v>460</v>
      </c>
      <c r="C278" s="7" t="s">
        <v>366</v>
      </c>
      <c r="D278" s="8">
        <v>1.9966999999999999</v>
      </c>
    </row>
    <row r="279" spans="1:4" x14ac:dyDescent="0.25">
      <c r="A279" s="5">
        <v>58000</v>
      </c>
      <c r="B279" s="6" t="s">
        <v>461</v>
      </c>
      <c r="C279" s="7" t="s">
        <v>205</v>
      </c>
      <c r="D279" s="8" t="s">
        <v>205</v>
      </c>
    </row>
    <row r="280" spans="1:4" x14ac:dyDescent="0.25">
      <c r="A280" s="5">
        <v>58001</v>
      </c>
      <c r="B280" s="6" t="s">
        <v>462</v>
      </c>
      <c r="C280" s="7" t="s">
        <v>345</v>
      </c>
      <c r="D280" s="8">
        <v>10.9229</v>
      </c>
    </row>
    <row r="281" spans="1:4" x14ac:dyDescent="0.25">
      <c r="A281" s="5">
        <v>58007</v>
      </c>
      <c r="B281" s="6" t="s">
        <v>463</v>
      </c>
      <c r="C281" s="7" t="s">
        <v>366</v>
      </c>
      <c r="D281" s="8">
        <v>1.6443000000000001</v>
      </c>
    </row>
    <row r="282" spans="1:4" x14ac:dyDescent="0.25">
      <c r="A282" s="5">
        <v>58100</v>
      </c>
      <c r="B282" s="6" t="s">
        <v>464</v>
      </c>
      <c r="C282" s="7" t="s">
        <v>419</v>
      </c>
      <c r="D282" s="8">
        <v>0.61070000000000002</v>
      </c>
    </row>
    <row r="283" spans="1:4" x14ac:dyDescent="0.25">
      <c r="A283" s="5">
        <v>58200</v>
      </c>
      <c r="B283" s="6" t="s">
        <v>465</v>
      </c>
      <c r="C283" s="7" t="s">
        <v>466</v>
      </c>
      <c r="D283" s="8">
        <v>0.2109</v>
      </c>
    </row>
    <row r="284" spans="1:4" x14ac:dyDescent="0.25">
      <c r="A284" s="5">
        <v>58400</v>
      </c>
      <c r="B284" s="6" t="s">
        <v>467</v>
      </c>
      <c r="C284" s="7" t="s">
        <v>345</v>
      </c>
      <c r="D284" s="8">
        <v>26.0913</v>
      </c>
    </row>
    <row r="285" spans="1:4" x14ac:dyDescent="0.25">
      <c r="A285" s="5">
        <v>58500</v>
      </c>
      <c r="B285" s="6" t="s">
        <v>468</v>
      </c>
      <c r="C285" s="7" t="s">
        <v>345</v>
      </c>
      <c r="D285" s="8">
        <v>35.249699999999997</v>
      </c>
    </row>
    <row r="286" spans="1:4" x14ac:dyDescent="0.25">
      <c r="A286" s="5">
        <v>58600</v>
      </c>
      <c r="B286" s="6" t="s">
        <v>469</v>
      </c>
      <c r="C286" s="7" t="s">
        <v>205</v>
      </c>
      <c r="D286" s="8" t="s">
        <v>205</v>
      </c>
    </row>
    <row r="287" spans="1:4" x14ac:dyDescent="0.25">
      <c r="A287" s="5">
        <v>58601</v>
      </c>
      <c r="B287" s="6" t="s">
        <v>470</v>
      </c>
      <c r="C287" s="7" t="s">
        <v>171</v>
      </c>
      <c r="D287" s="8">
        <v>53.967599999999997</v>
      </c>
    </row>
    <row r="288" spans="1:4" x14ac:dyDescent="0.25">
      <c r="A288" s="5">
        <v>58602</v>
      </c>
      <c r="B288" s="6" t="s">
        <v>471</v>
      </c>
      <c r="C288" s="7" t="s">
        <v>171</v>
      </c>
      <c r="D288" s="8">
        <v>62.928199999999997</v>
      </c>
    </row>
    <row r="289" spans="1:4" x14ac:dyDescent="0.25">
      <c r="A289" s="5">
        <v>58603</v>
      </c>
      <c r="B289" s="6" t="s">
        <v>472</v>
      </c>
      <c r="C289" s="7" t="s">
        <v>171</v>
      </c>
      <c r="D289" s="8">
        <v>102.7642</v>
      </c>
    </row>
    <row r="290" spans="1:4" x14ac:dyDescent="0.25">
      <c r="A290" s="5">
        <v>58700</v>
      </c>
      <c r="B290" s="6" t="s">
        <v>473</v>
      </c>
      <c r="C290" s="7" t="s">
        <v>174</v>
      </c>
      <c r="D290" s="8">
        <v>194.15049999999999</v>
      </c>
    </row>
    <row r="291" spans="1:4" x14ac:dyDescent="0.25">
      <c r="A291" s="5">
        <v>58800</v>
      </c>
      <c r="B291" s="6" t="s">
        <v>474</v>
      </c>
      <c r="C291" s="7" t="s">
        <v>174</v>
      </c>
      <c r="D291" s="8">
        <v>21.997199999999999</v>
      </c>
    </row>
    <row r="292" spans="1:4" x14ac:dyDescent="0.25">
      <c r="A292" s="5">
        <v>58900</v>
      </c>
      <c r="B292" s="6" t="s">
        <v>475</v>
      </c>
      <c r="C292" s="7" t="s">
        <v>174</v>
      </c>
      <c r="D292" s="8">
        <v>50.4377</v>
      </c>
    </row>
    <row r="293" spans="1:4" x14ac:dyDescent="0.25">
      <c r="A293" s="5">
        <v>59000</v>
      </c>
      <c r="B293" s="6" t="s">
        <v>476</v>
      </c>
      <c r="C293" s="7" t="s">
        <v>345</v>
      </c>
      <c r="D293" s="8">
        <v>167.55109999999999</v>
      </c>
    </row>
    <row r="294" spans="1:4" ht="23.25" x14ac:dyDescent="0.25">
      <c r="A294" s="5">
        <v>59101</v>
      </c>
      <c r="B294" s="6" t="s">
        <v>477</v>
      </c>
      <c r="C294" s="7" t="s">
        <v>171</v>
      </c>
      <c r="D294" s="8">
        <v>95.481999999999999</v>
      </c>
    </row>
    <row r="295" spans="1:4" ht="23.25" x14ac:dyDescent="0.25">
      <c r="A295" s="5">
        <v>59102</v>
      </c>
      <c r="B295" s="6" t="s">
        <v>478</v>
      </c>
      <c r="C295" s="7" t="s">
        <v>171</v>
      </c>
      <c r="D295" s="8">
        <v>93.998099999999994</v>
      </c>
    </row>
    <row r="296" spans="1:4" ht="34.5" x14ac:dyDescent="0.25">
      <c r="A296" s="5">
        <v>59201</v>
      </c>
      <c r="B296" s="6" t="s">
        <v>479</v>
      </c>
      <c r="C296" s="7" t="s">
        <v>345</v>
      </c>
      <c r="D296" s="8">
        <v>228.25450000000001</v>
      </c>
    </row>
    <row r="297" spans="1:4" ht="34.5" x14ac:dyDescent="0.25">
      <c r="A297" s="5">
        <v>59202</v>
      </c>
      <c r="B297" s="6" t="s">
        <v>480</v>
      </c>
      <c r="C297" s="7" t="s">
        <v>345</v>
      </c>
      <c r="D297" s="8">
        <v>462.80739999999997</v>
      </c>
    </row>
    <row r="298" spans="1:4" x14ac:dyDescent="0.25">
      <c r="A298" s="5">
        <v>59300</v>
      </c>
      <c r="B298" s="6" t="s">
        <v>481</v>
      </c>
      <c r="C298" s="7" t="s">
        <v>345</v>
      </c>
      <c r="D298" s="8">
        <v>1084.3630000000001</v>
      </c>
    </row>
    <row r="299" spans="1:4" x14ac:dyDescent="0.25">
      <c r="A299" s="5">
        <v>59400</v>
      </c>
      <c r="B299" s="6" t="s">
        <v>482</v>
      </c>
      <c r="C299" s="7" t="s">
        <v>345</v>
      </c>
      <c r="D299" s="8">
        <v>717.55</v>
      </c>
    </row>
    <row r="300" spans="1:4" x14ac:dyDescent="0.25">
      <c r="A300" s="5">
        <v>59500</v>
      </c>
      <c r="B300" s="6" t="s">
        <v>483</v>
      </c>
      <c r="C300" s="7" t="s">
        <v>345</v>
      </c>
      <c r="D300" s="8">
        <v>743.93449999999996</v>
      </c>
    </row>
    <row r="301" spans="1:4" x14ac:dyDescent="0.25">
      <c r="A301" s="5">
        <v>59600</v>
      </c>
      <c r="B301" s="6" t="s">
        <v>484</v>
      </c>
      <c r="C301" s="7" t="s">
        <v>345</v>
      </c>
      <c r="D301" s="8">
        <v>878.50990000000002</v>
      </c>
    </row>
    <row r="302" spans="1:4" x14ac:dyDescent="0.25">
      <c r="A302" s="5">
        <v>59700</v>
      </c>
      <c r="B302" s="6" t="s">
        <v>485</v>
      </c>
      <c r="C302" s="7" t="s">
        <v>345</v>
      </c>
      <c r="D302" s="8">
        <v>914.18420000000003</v>
      </c>
    </row>
    <row r="303" spans="1:4" ht="34.5" x14ac:dyDescent="0.25">
      <c r="A303" s="5">
        <v>59901</v>
      </c>
      <c r="B303" s="6" t="s">
        <v>486</v>
      </c>
      <c r="C303" s="7" t="s">
        <v>345</v>
      </c>
      <c r="D303" s="8">
        <v>366.40730000000002</v>
      </c>
    </row>
    <row r="304" spans="1:4" ht="34.5" x14ac:dyDescent="0.25">
      <c r="A304" s="5">
        <v>59902</v>
      </c>
      <c r="B304" s="6" t="s">
        <v>487</v>
      </c>
      <c r="C304" s="7" t="s">
        <v>345</v>
      </c>
      <c r="D304" s="8">
        <v>430.66730000000001</v>
      </c>
    </row>
    <row r="305" spans="1:4" x14ac:dyDescent="0.25">
      <c r="A305" s="5">
        <v>59903</v>
      </c>
      <c r="B305" s="6" t="s">
        <v>488</v>
      </c>
      <c r="C305" s="7" t="s">
        <v>345</v>
      </c>
      <c r="D305" s="8">
        <v>872.5933</v>
      </c>
    </row>
    <row r="306" spans="1:4" x14ac:dyDescent="0.25">
      <c r="A306" s="5">
        <v>59904</v>
      </c>
      <c r="B306" s="6" t="s">
        <v>489</v>
      </c>
      <c r="C306" s="7" t="s">
        <v>345</v>
      </c>
      <c r="D306" s="8">
        <v>983.28679999999997</v>
      </c>
    </row>
    <row r="307" spans="1:4" ht="23.25" x14ac:dyDescent="0.25">
      <c r="A307" s="5">
        <v>59905</v>
      </c>
      <c r="B307" s="6" t="s">
        <v>490</v>
      </c>
      <c r="C307" s="7" t="s">
        <v>171</v>
      </c>
      <c r="D307" s="8">
        <v>12.1995</v>
      </c>
    </row>
    <row r="308" spans="1:4" x14ac:dyDescent="0.25">
      <c r="A308" s="9">
        <v>60000</v>
      </c>
      <c r="B308" s="10" t="s">
        <v>491</v>
      </c>
      <c r="C308" s="11"/>
      <c r="D308" s="12"/>
    </row>
    <row r="309" spans="1:4" x14ac:dyDescent="0.25">
      <c r="A309" s="5">
        <v>60100</v>
      </c>
      <c r="B309" s="6" t="s">
        <v>492</v>
      </c>
      <c r="C309" s="7" t="s">
        <v>174</v>
      </c>
      <c r="D309" s="8">
        <v>84.639799999999994</v>
      </c>
    </row>
    <row r="310" spans="1:4" x14ac:dyDescent="0.25">
      <c r="A310" s="5">
        <v>60200</v>
      </c>
      <c r="B310" s="6" t="s">
        <v>493</v>
      </c>
      <c r="C310" s="7" t="s">
        <v>174</v>
      </c>
      <c r="D310" s="8">
        <v>183.7216</v>
      </c>
    </row>
    <row r="311" spans="1:4" x14ac:dyDescent="0.25">
      <c r="A311" s="5">
        <v>60300</v>
      </c>
      <c r="B311" s="6" t="s">
        <v>494</v>
      </c>
      <c r="C311" s="7" t="s">
        <v>171</v>
      </c>
      <c r="D311" s="8">
        <v>45.860100000000003</v>
      </c>
    </row>
    <row r="312" spans="1:4" x14ac:dyDescent="0.25">
      <c r="A312" s="5">
        <v>60400</v>
      </c>
      <c r="B312" s="6" t="s">
        <v>495</v>
      </c>
      <c r="C312" s="7" t="s">
        <v>171</v>
      </c>
      <c r="D312" s="8">
        <v>78.281999999999996</v>
      </c>
    </row>
    <row r="313" spans="1:4" x14ac:dyDescent="0.25">
      <c r="A313" s="5">
        <v>60500</v>
      </c>
      <c r="B313" s="6" t="s">
        <v>496</v>
      </c>
      <c r="C313" s="7" t="s">
        <v>345</v>
      </c>
      <c r="D313" s="8">
        <v>142.47630000000001</v>
      </c>
    </row>
    <row r="314" spans="1:4" x14ac:dyDescent="0.25">
      <c r="A314" s="5">
        <v>60600</v>
      </c>
      <c r="B314" s="6" t="s">
        <v>497</v>
      </c>
      <c r="C314" s="7" t="s">
        <v>345</v>
      </c>
      <c r="D314" s="8">
        <v>274.22329999999999</v>
      </c>
    </row>
    <row r="315" spans="1:4" x14ac:dyDescent="0.25">
      <c r="A315" s="5">
        <v>60700</v>
      </c>
      <c r="B315" s="6" t="s">
        <v>498</v>
      </c>
      <c r="C315" s="7" t="s">
        <v>174</v>
      </c>
      <c r="D315" s="8">
        <v>37.640099999999997</v>
      </c>
    </row>
    <row r="316" spans="1:4" x14ac:dyDescent="0.25">
      <c r="A316" s="5">
        <v>60800</v>
      </c>
      <c r="B316" s="6" t="s">
        <v>499</v>
      </c>
      <c r="C316" s="7" t="s">
        <v>174</v>
      </c>
      <c r="D316" s="8">
        <v>54.064</v>
      </c>
    </row>
    <row r="317" spans="1:4" x14ac:dyDescent="0.25">
      <c r="A317" s="5">
        <v>60900</v>
      </c>
      <c r="B317" s="6" t="s">
        <v>500</v>
      </c>
      <c r="C317" s="7" t="s">
        <v>174</v>
      </c>
      <c r="D317" s="8">
        <v>75.798199999999994</v>
      </c>
    </row>
    <row r="318" spans="1:4" x14ac:dyDescent="0.25">
      <c r="A318" s="5">
        <v>61000</v>
      </c>
      <c r="B318" s="6" t="s">
        <v>501</v>
      </c>
      <c r="C318" s="7" t="s">
        <v>205</v>
      </c>
      <c r="D318" s="8" t="s">
        <v>205</v>
      </c>
    </row>
    <row r="319" spans="1:4" x14ac:dyDescent="0.25">
      <c r="A319" s="5">
        <v>61001</v>
      </c>
      <c r="B319" s="6" t="s">
        <v>502</v>
      </c>
      <c r="C319" s="7" t="s">
        <v>174</v>
      </c>
      <c r="D319" s="8">
        <v>109.6972</v>
      </c>
    </row>
    <row r="320" spans="1:4" x14ac:dyDescent="0.25">
      <c r="A320" s="5">
        <v>61002</v>
      </c>
      <c r="B320" s="6" t="s">
        <v>503</v>
      </c>
      <c r="C320" s="7" t="s">
        <v>174</v>
      </c>
      <c r="D320" s="8">
        <v>157.40719999999999</v>
      </c>
    </row>
    <row r="321" spans="1:4" x14ac:dyDescent="0.25">
      <c r="A321" s="5">
        <v>61100</v>
      </c>
      <c r="B321" s="6" t="s">
        <v>504</v>
      </c>
      <c r="C321" s="7" t="s">
        <v>205</v>
      </c>
      <c r="D321" s="8" t="s">
        <v>205</v>
      </c>
    </row>
    <row r="322" spans="1:4" x14ac:dyDescent="0.25">
      <c r="A322" s="5">
        <v>61101</v>
      </c>
      <c r="B322" s="6" t="s">
        <v>505</v>
      </c>
      <c r="C322" s="7" t="s">
        <v>174</v>
      </c>
      <c r="D322" s="8">
        <v>157.91319999999999</v>
      </c>
    </row>
    <row r="323" spans="1:4" x14ac:dyDescent="0.25">
      <c r="A323" s="5">
        <v>61102</v>
      </c>
      <c r="B323" s="6" t="s">
        <v>506</v>
      </c>
      <c r="C323" s="7" t="s">
        <v>174</v>
      </c>
      <c r="D323" s="8">
        <v>175.94319999999999</v>
      </c>
    </row>
    <row r="324" spans="1:4" x14ac:dyDescent="0.25">
      <c r="A324" s="5">
        <v>61200</v>
      </c>
      <c r="B324" s="6" t="s">
        <v>507</v>
      </c>
      <c r="C324" s="7" t="s">
        <v>205</v>
      </c>
      <c r="D324" s="8" t="s">
        <v>205</v>
      </c>
    </row>
    <row r="325" spans="1:4" x14ac:dyDescent="0.25">
      <c r="A325" s="5">
        <v>61201</v>
      </c>
      <c r="B325" s="6" t="s">
        <v>508</v>
      </c>
      <c r="C325" s="7" t="s">
        <v>174</v>
      </c>
      <c r="D325" s="8">
        <v>204.2473</v>
      </c>
    </row>
    <row r="326" spans="1:4" x14ac:dyDescent="0.25">
      <c r="A326" s="5">
        <v>61202</v>
      </c>
      <c r="B326" s="6" t="s">
        <v>509</v>
      </c>
      <c r="C326" s="7" t="s">
        <v>174</v>
      </c>
      <c r="D326" s="8">
        <v>272.14729999999997</v>
      </c>
    </row>
    <row r="327" spans="1:4" x14ac:dyDescent="0.25">
      <c r="A327" s="5">
        <v>61300</v>
      </c>
      <c r="B327" s="6" t="s">
        <v>510</v>
      </c>
      <c r="C327" s="7" t="s">
        <v>205</v>
      </c>
      <c r="D327" s="8" t="s">
        <v>205</v>
      </c>
    </row>
    <row r="328" spans="1:4" x14ac:dyDescent="0.25">
      <c r="A328" s="5">
        <v>61301</v>
      </c>
      <c r="B328" s="6" t="s">
        <v>511</v>
      </c>
      <c r="C328" s="7" t="s">
        <v>174</v>
      </c>
      <c r="D328" s="8">
        <v>248.72370000000001</v>
      </c>
    </row>
    <row r="329" spans="1:4" x14ac:dyDescent="0.25">
      <c r="A329" s="5">
        <v>61302</v>
      </c>
      <c r="B329" s="6" t="s">
        <v>512</v>
      </c>
      <c r="C329" s="7" t="s">
        <v>174</v>
      </c>
      <c r="D329" s="8">
        <v>283.4237</v>
      </c>
    </row>
    <row r="330" spans="1:4" x14ac:dyDescent="0.25">
      <c r="A330" s="5">
        <v>61400</v>
      </c>
      <c r="B330" s="6" t="s">
        <v>513</v>
      </c>
      <c r="C330" s="7" t="s">
        <v>205</v>
      </c>
      <c r="D330" s="8" t="s">
        <v>205</v>
      </c>
    </row>
    <row r="331" spans="1:4" x14ac:dyDescent="0.25">
      <c r="A331" s="5">
        <v>61401</v>
      </c>
      <c r="B331" s="6" t="s">
        <v>514</v>
      </c>
      <c r="C331" s="7" t="s">
        <v>174</v>
      </c>
      <c r="D331" s="8">
        <v>285.50749999999999</v>
      </c>
    </row>
    <row r="332" spans="1:4" x14ac:dyDescent="0.25">
      <c r="A332" s="5">
        <v>61402</v>
      </c>
      <c r="B332" s="6" t="s">
        <v>515</v>
      </c>
      <c r="C332" s="7" t="s">
        <v>174</v>
      </c>
      <c r="D332" s="8">
        <v>384.10750000000002</v>
      </c>
    </row>
    <row r="333" spans="1:4" x14ac:dyDescent="0.25">
      <c r="A333" s="5">
        <v>61500</v>
      </c>
      <c r="B333" s="6" t="s">
        <v>516</v>
      </c>
      <c r="C333" s="7" t="s">
        <v>205</v>
      </c>
      <c r="D333" s="8" t="s">
        <v>205</v>
      </c>
    </row>
    <row r="334" spans="1:4" x14ac:dyDescent="0.25">
      <c r="A334" s="5">
        <v>61501</v>
      </c>
      <c r="B334" s="6" t="s">
        <v>517</v>
      </c>
      <c r="C334" s="7" t="s">
        <v>174</v>
      </c>
      <c r="D334" s="8">
        <v>360.65370000000001</v>
      </c>
    </row>
    <row r="335" spans="1:4" x14ac:dyDescent="0.25">
      <c r="A335" s="5">
        <v>61502</v>
      </c>
      <c r="B335" s="6" t="s">
        <v>518</v>
      </c>
      <c r="C335" s="7" t="s">
        <v>174</v>
      </c>
      <c r="D335" s="8">
        <v>405.36369999999999</v>
      </c>
    </row>
    <row r="336" spans="1:4" x14ac:dyDescent="0.25">
      <c r="A336" s="5">
        <v>61600</v>
      </c>
      <c r="B336" s="6" t="s">
        <v>519</v>
      </c>
      <c r="C336" s="7" t="s">
        <v>205</v>
      </c>
      <c r="D336" s="8" t="s">
        <v>205</v>
      </c>
    </row>
    <row r="337" spans="1:4" x14ac:dyDescent="0.25">
      <c r="A337" s="5">
        <v>61601</v>
      </c>
      <c r="B337" s="6" t="s">
        <v>520</v>
      </c>
      <c r="C337" s="7" t="s">
        <v>174</v>
      </c>
      <c r="D337" s="8">
        <v>454.31209999999999</v>
      </c>
    </row>
    <row r="338" spans="1:4" x14ac:dyDescent="0.25">
      <c r="A338" s="5">
        <v>61602</v>
      </c>
      <c r="B338" s="6" t="s">
        <v>521</v>
      </c>
      <c r="C338" s="7" t="s">
        <v>174</v>
      </c>
      <c r="D338" s="8">
        <v>539.22209999999995</v>
      </c>
    </row>
    <row r="339" spans="1:4" x14ac:dyDescent="0.25">
      <c r="A339" s="5">
        <v>61700</v>
      </c>
      <c r="B339" s="6" t="s">
        <v>522</v>
      </c>
      <c r="C339" s="7" t="s">
        <v>205</v>
      </c>
      <c r="D339" s="8" t="s">
        <v>205</v>
      </c>
    </row>
    <row r="340" spans="1:4" x14ac:dyDescent="0.25">
      <c r="A340" s="5">
        <v>61701</v>
      </c>
      <c r="B340" s="6" t="s">
        <v>523</v>
      </c>
      <c r="C340" s="7" t="s">
        <v>174</v>
      </c>
      <c r="D340" s="8">
        <v>622.31150000000002</v>
      </c>
    </row>
    <row r="341" spans="1:4" x14ac:dyDescent="0.25">
      <c r="A341" s="5">
        <v>61702</v>
      </c>
      <c r="B341" s="6" t="s">
        <v>524</v>
      </c>
      <c r="C341" s="7" t="s">
        <v>174</v>
      </c>
      <c r="D341" s="8">
        <v>793.91150000000005</v>
      </c>
    </row>
    <row r="342" spans="1:4" ht="23.25" x14ac:dyDescent="0.25">
      <c r="A342" s="5">
        <v>61703</v>
      </c>
      <c r="B342" s="6" t="s">
        <v>525</v>
      </c>
      <c r="C342" s="7" t="s">
        <v>174</v>
      </c>
      <c r="D342" s="8">
        <v>90.897199999999998</v>
      </c>
    </row>
    <row r="343" spans="1:4" ht="23.25" x14ac:dyDescent="0.25">
      <c r="A343" s="5">
        <v>61704</v>
      </c>
      <c r="B343" s="6" t="s">
        <v>526</v>
      </c>
      <c r="C343" s="7" t="s">
        <v>174</v>
      </c>
      <c r="D343" s="8">
        <v>155.596</v>
      </c>
    </row>
    <row r="344" spans="1:4" ht="23.25" x14ac:dyDescent="0.25">
      <c r="A344" s="5">
        <v>61705</v>
      </c>
      <c r="B344" s="6" t="s">
        <v>527</v>
      </c>
      <c r="C344" s="7" t="s">
        <v>174</v>
      </c>
      <c r="D344" s="8">
        <v>217.37459999999999</v>
      </c>
    </row>
    <row r="345" spans="1:4" ht="23.25" x14ac:dyDescent="0.25">
      <c r="A345" s="5">
        <v>61706</v>
      </c>
      <c r="B345" s="6" t="s">
        <v>528</v>
      </c>
      <c r="C345" s="7" t="s">
        <v>174</v>
      </c>
      <c r="D345" s="8">
        <v>342.51319999999998</v>
      </c>
    </row>
    <row r="346" spans="1:4" ht="23.25" x14ac:dyDescent="0.25">
      <c r="A346" s="5">
        <v>61707</v>
      </c>
      <c r="B346" s="6" t="s">
        <v>529</v>
      </c>
      <c r="C346" s="7" t="s">
        <v>174</v>
      </c>
      <c r="D346" s="8">
        <v>554.39070000000004</v>
      </c>
    </row>
    <row r="347" spans="1:4" ht="23.25" x14ac:dyDescent="0.25">
      <c r="A347" s="5">
        <v>61708</v>
      </c>
      <c r="B347" s="6" t="s">
        <v>530</v>
      </c>
      <c r="C347" s="7" t="s">
        <v>174</v>
      </c>
      <c r="D347" s="8">
        <v>839.52120000000002</v>
      </c>
    </row>
    <row r="348" spans="1:4" ht="23.25" x14ac:dyDescent="0.25">
      <c r="A348" s="5">
        <v>61709</v>
      </c>
      <c r="B348" s="6" t="s">
        <v>531</v>
      </c>
      <c r="C348" s="7" t="s">
        <v>174</v>
      </c>
      <c r="D348" s="8">
        <v>1194.2420999999999</v>
      </c>
    </row>
    <row r="349" spans="1:4" x14ac:dyDescent="0.25">
      <c r="A349" s="5">
        <v>61800</v>
      </c>
      <c r="B349" s="6" t="s">
        <v>532</v>
      </c>
      <c r="C349" s="7" t="s">
        <v>205</v>
      </c>
      <c r="D349" s="8" t="s">
        <v>205</v>
      </c>
    </row>
    <row r="350" spans="1:4" x14ac:dyDescent="0.25">
      <c r="A350" s="5">
        <v>61801</v>
      </c>
      <c r="B350" s="6" t="s">
        <v>533</v>
      </c>
      <c r="C350" s="7" t="s">
        <v>190</v>
      </c>
      <c r="D350" s="8">
        <v>3482.7678000000001</v>
      </c>
    </row>
    <row r="351" spans="1:4" x14ac:dyDescent="0.25">
      <c r="A351" s="5">
        <v>61802</v>
      </c>
      <c r="B351" s="6" t="s">
        <v>534</v>
      </c>
      <c r="C351" s="7" t="s">
        <v>190</v>
      </c>
      <c r="D351" s="8">
        <v>4217.0990000000002</v>
      </c>
    </row>
    <row r="352" spans="1:4" x14ac:dyDescent="0.25">
      <c r="A352" s="5">
        <v>61803</v>
      </c>
      <c r="B352" s="6" t="s">
        <v>535</v>
      </c>
      <c r="C352" s="7" t="s">
        <v>190</v>
      </c>
      <c r="D352" s="8">
        <v>6985.6610000000001</v>
      </c>
    </row>
    <row r="353" spans="1:4" x14ac:dyDescent="0.25">
      <c r="A353" s="5">
        <v>61900</v>
      </c>
      <c r="B353" s="6" t="s">
        <v>536</v>
      </c>
      <c r="C353" s="7" t="s">
        <v>174</v>
      </c>
      <c r="D353" s="8">
        <v>745.84670000000006</v>
      </c>
    </row>
    <row r="354" spans="1:4" x14ac:dyDescent="0.25">
      <c r="A354" s="5">
        <v>62000</v>
      </c>
      <c r="B354" s="6" t="s">
        <v>537</v>
      </c>
      <c r="C354" s="7" t="s">
        <v>205</v>
      </c>
      <c r="D354" s="8" t="s">
        <v>205</v>
      </c>
    </row>
    <row r="355" spans="1:4" ht="23.25" x14ac:dyDescent="0.25">
      <c r="A355" s="5">
        <v>62003</v>
      </c>
      <c r="B355" s="6" t="s">
        <v>538</v>
      </c>
      <c r="C355" s="7" t="s">
        <v>190</v>
      </c>
      <c r="D355" s="8">
        <v>103.6429</v>
      </c>
    </row>
    <row r="356" spans="1:4" ht="23.25" x14ac:dyDescent="0.25">
      <c r="A356" s="5">
        <v>62004</v>
      </c>
      <c r="B356" s="6" t="s">
        <v>539</v>
      </c>
      <c r="C356" s="7" t="s">
        <v>190</v>
      </c>
      <c r="D356" s="8">
        <v>103.6429</v>
      </c>
    </row>
    <row r="357" spans="1:4" ht="23.25" x14ac:dyDescent="0.25">
      <c r="A357" s="5">
        <v>62021</v>
      </c>
      <c r="B357" s="6" t="s">
        <v>540</v>
      </c>
      <c r="C357" s="7" t="s">
        <v>190</v>
      </c>
      <c r="D357" s="8">
        <v>302.29000000000002</v>
      </c>
    </row>
    <row r="358" spans="1:4" ht="23.25" x14ac:dyDescent="0.25">
      <c r="A358" s="5">
        <v>62022</v>
      </c>
      <c r="B358" s="6" t="s">
        <v>541</v>
      </c>
      <c r="C358" s="7" t="s">
        <v>190</v>
      </c>
      <c r="D358" s="8">
        <v>284.18</v>
      </c>
    </row>
    <row r="359" spans="1:4" ht="23.25" x14ac:dyDescent="0.25">
      <c r="A359" s="5">
        <v>62023</v>
      </c>
      <c r="B359" s="6" t="s">
        <v>542</v>
      </c>
      <c r="C359" s="7" t="s">
        <v>190</v>
      </c>
      <c r="D359" s="8">
        <v>420.3</v>
      </c>
    </row>
    <row r="360" spans="1:4" ht="23.25" x14ac:dyDescent="0.25">
      <c r="A360" s="5">
        <v>62024</v>
      </c>
      <c r="B360" s="6" t="s">
        <v>543</v>
      </c>
      <c r="C360" s="7" t="s">
        <v>190</v>
      </c>
      <c r="D360" s="8">
        <v>388.1</v>
      </c>
    </row>
    <row r="361" spans="1:4" ht="23.25" x14ac:dyDescent="0.25">
      <c r="A361" s="5">
        <v>62025</v>
      </c>
      <c r="B361" s="6" t="s">
        <v>544</v>
      </c>
      <c r="C361" s="7" t="s">
        <v>190</v>
      </c>
      <c r="D361" s="8">
        <v>686</v>
      </c>
    </row>
    <row r="362" spans="1:4" x14ac:dyDescent="0.25">
      <c r="A362" s="5">
        <v>62100</v>
      </c>
      <c r="B362" s="6" t="s">
        <v>545</v>
      </c>
      <c r="C362" s="7" t="s">
        <v>190</v>
      </c>
      <c r="D362" s="8">
        <v>123.3463</v>
      </c>
    </row>
    <row r="363" spans="1:4" x14ac:dyDescent="0.25">
      <c r="A363" s="5">
        <v>62200</v>
      </c>
      <c r="B363" s="6" t="s">
        <v>546</v>
      </c>
      <c r="C363" s="7" t="s">
        <v>205</v>
      </c>
      <c r="D363" s="8" t="s">
        <v>205</v>
      </c>
    </row>
    <row r="364" spans="1:4" x14ac:dyDescent="0.25">
      <c r="A364" s="5">
        <v>62203</v>
      </c>
      <c r="B364" s="6" t="s">
        <v>547</v>
      </c>
      <c r="C364" s="7" t="s">
        <v>190</v>
      </c>
      <c r="D364" s="8">
        <v>1448.1980000000001</v>
      </c>
    </row>
    <row r="365" spans="1:4" x14ac:dyDescent="0.25">
      <c r="A365" s="5">
        <v>62204</v>
      </c>
      <c r="B365" s="6" t="s">
        <v>548</v>
      </c>
      <c r="C365" s="7" t="s">
        <v>190</v>
      </c>
      <c r="D365" s="8">
        <v>2572.2033999999999</v>
      </c>
    </row>
    <row r="366" spans="1:4" x14ac:dyDescent="0.25">
      <c r="A366" s="5">
        <v>62205</v>
      </c>
      <c r="B366" s="6" t="s">
        <v>549</v>
      </c>
      <c r="C366" s="7" t="s">
        <v>190</v>
      </c>
      <c r="D366" s="8">
        <v>3701.0444000000002</v>
      </c>
    </row>
    <row r="367" spans="1:4" x14ac:dyDescent="0.25">
      <c r="A367" s="5">
        <v>62206</v>
      </c>
      <c r="B367" s="6" t="s">
        <v>550</v>
      </c>
      <c r="C367" s="7" t="s">
        <v>190</v>
      </c>
      <c r="D367" s="8">
        <v>4826.4822000000004</v>
      </c>
    </row>
    <row r="368" spans="1:4" x14ac:dyDescent="0.25">
      <c r="A368" s="5">
        <v>62300</v>
      </c>
      <c r="B368" s="6" t="s">
        <v>551</v>
      </c>
      <c r="C368" s="7" t="s">
        <v>205</v>
      </c>
      <c r="D368" s="8" t="s">
        <v>205</v>
      </c>
    </row>
    <row r="369" spans="1:4" x14ac:dyDescent="0.25">
      <c r="A369" s="5">
        <v>62301</v>
      </c>
      <c r="B369" s="6" t="s">
        <v>552</v>
      </c>
      <c r="C369" s="7" t="s">
        <v>190</v>
      </c>
      <c r="D369" s="8">
        <v>628.92960000000005</v>
      </c>
    </row>
    <row r="370" spans="1:4" x14ac:dyDescent="0.25">
      <c r="A370" s="5">
        <v>62302</v>
      </c>
      <c r="B370" s="6" t="s">
        <v>553</v>
      </c>
      <c r="C370" s="7" t="s">
        <v>190</v>
      </c>
      <c r="D370" s="8">
        <v>697.42830000000004</v>
      </c>
    </row>
    <row r="371" spans="1:4" x14ac:dyDescent="0.25">
      <c r="A371" s="5">
        <v>62303</v>
      </c>
      <c r="B371" s="6" t="s">
        <v>554</v>
      </c>
      <c r="C371" s="7" t="s">
        <v>190</v>
      </c>
      <c r="D371" s="8">
        <v>765.9271</v>
      </c>
    </row>
    <row r="372" spans="1:4" x14ac:dyDescent="0.25">
      <c r="A372" s="5">
        <v>62304</v>
      </c>
      <c r="B372" s="6" t="s">
        <v>555</v>
      </c>
      <c r="C372" s="7" t="s">
        <v>190</v>
      </c>
      <c r="D372" s="8">
        <v>58.800600000000003</v>
      </c>
    </row>
    <row r="373" spans="1:4" x14ac:dyDescent="0.25">
      <c r="A373" s="5">
        <v>62305</v>
      </c>
      <c r="B373" s="6" t="s">
        <v>556</v>
      </c>
      <c r="C373" s="7" t="s">
        <v>190</v>
      </c>
      <c r="D373" s="8">
        <v>160.49850000000001</v>
      </c>
    </row>
    <row r="374" spans="1:4" x14ac:dyDescent="0.25">
      <c r="A374" s="5">
        <v>62400</v>
      </c>
      <c r="B374" s="6" t="s">
        <v>557</v>
      </c>
      <c r="C374" s="7" t="s">
        <v>345</v>
      </c>
      <c r="D374" s="8">
        <v>129.95750000000001</v>
      </c>
    </row>
    <row r="375" spans="1:4" x14ac:dyDescent="0.25">
      <c r="A375" s="5">
        <v>62500</v>
      </c>
      <c r="B375" s="6" t="s">
        <v>558</v>
      </c>
      <c r="C375" s="7" t="s">
        <v>345</v>
      </c>
      <c r="D375" s="8">
        <v>133.8356</v>
      </c>
    </row>
    <row r="376" spans="1:4" x14ac:dyDescent="0.25">
      <c r="A376" s="5">
        <v>62600</v>
      </c>
      <c r="B376" s="6" t="s">
        <v>559</v>
      </c>
      <c r="C376" s="7" t="s">
        <v>174</v>
      </c>
      <c r="D376" s="8">
        <v>35.836199999999998</v>
      </c>
    </row>
    <row r="377" spans="1:4" x14ac:dyDescent="0.25">
      <c r="A377" s="5">
        <v>62700</v>
      </c>
      <c r="B377" s="6" t="s">
        <v>560</v>
      </c>
      <c r="C377" s="7" t="s">
        <v>174</v>
      </c>
      <c r="D377" s="8">
        <v>19.727399999999999</v>
      </c>
    </row>
    <row r="378" spans="1:4" x14ac:dyDescent="0.25">
      <c r="A378" s="5">
        <v>62800</v>
      </c>
      <c r="B378" s="6" t="s">
        <v>561</v>
      </c>
      <c r="C378" s="7" t="s">
        <v>174</v>
      </c>
      <c r="D378" s="8">
        <v>27.716200000000001</v>
      </c>
    </row>
    <row r="379" spans="1:4" ht="23.25" x14ac:dyDescent="0.25">
      <c r="A379" s="5">
        <v>62901</v>
      </c>
      <c r="B379" s="6" t="s">
        <v>562</v>
      </c>
      <c r="C379" s="7" t="s">
        <v>174</v>
      </c>
      <c r="D379" s="8">
        <v>17.7118</v>
      </c>
    </row>
    <row r="380" spans="1:4" ht="23.25" x14ac:dyDescent="0.25">
      <c r="A380" s="5">
        <v>62902</v>
      </c>
      <c r="B380" s="6" t="s">
        <v>563</v>
      </c>
      <c r="C380" s="7" t="s">
        <v>174</v>
      </c>
      <c r="D380" s="8">
        <v>19.529800000000002</v>
      </c>
    </row>
    <row r="381" spans="1:4" ht="23.25" x14ac:dyDescent="0.25">
      <c r="A381" s="5">
        <v>62903</v>
      </c>
      <c r="B381" s="6" t="s">
        <v>564</v>
      </c>
      <c r="C381" s="7" t="s">
        <v>174</v>
      </c>
      <c r="D381" s="8">
        <v>22.7315</v>
      </c>
    </row>
    <row r="382" spans="1:4" ht="23.25" x14ac:dyDescent="0.25">
      <c r="A382" s="5">
        <v>62904</v>
      </c>
      <c r="B382" s="6" t="s">
        <v>565</v>
      </c>
      <c r="C382" s="7" t="s">
        <v>174</v>
      </c>
      <c r="D382" s="8">
        <v>42.274999999999999</v>
      </c>
    </row>
    <row r="383" spans="1:4" x14ac:dyDescent="0.25">
      <c r="A383" s="5">
        <v>63100</v>
      </c>
      <c r="B383" s="6" t="s">
        <v>566</v>
      </c>
      <c r="C383" s="7" t="s">
        <v>174</v>
      </c>
      <c r="D383" s="8">
        <v>16.795999999999999</v>
      </c>
    </row>
    <row r="384" spans="1:4" x14ac:dyDescent="0.25">
      <c r="A384" s="5">
        <v>63200</v>
      </c>
      <c r="B384" s="6" t="s">
        <v>567</v>
      </c>
      <c r="C384" s="7" t="s">
        <v>174</v>
      </c>
      <c r="D384" s="8">
        <v>17.584</v>
      </c>
    </row>
    <row r="385" spans="1:4" x14ac:dyDescent="0.25">
      <c r="A385" s="5">
        <v>63300</v>
      </c>
      <c r="B385" s="6" t="s">
        <v>568</v>
      </c>
      <c r="C385" s="7" t="s">
        <v>174</v>
      </c>
      <c r="D385" s="8">
        <v>26.854500000000002</v>
      </c>
    </row>
    <row r="386" spans="1:4" x14ac:dyDescent="0.25">
      <c r="A386" s="5">
        <v>63400</v>
      </c>
      <c r="B386" s="6" t="s">
        <v>569</v>
      </c>
      <c r="C386" s="7" t="s">
        <v>174</v>
      </c>
      <c r="D386" s="8">
        <v>74.370500000000007</v>
      </c>
    </row>
    <row r="387" spans="1:4" x14ac:dyDescent="0.25">
      <c r="A387" s="5">
        <v>63500</v>
      </c>
      <c r="B387" s="6" t="s">
        <v>570</v>
      </c>
      <c r="C387" s="7" t="s">
        <v>174</v>
      </c>
      <c r="D387" s="8">
        <v>52.433199999999999</v>
      </c>
    </row>
    <row r="388" spans="1:4" x14ac:dyDescent="0.25">
      <c r="A388" s="5">
        <v>63700</v>
      </c>
      <c r="B388" s="6" t="s">
        <v>571</v>
      </c>
      <c r="C388" s="7" t="s">
        <v>174</v>
      </c>
      <c r="D388" s="8">
        <v>6.6059999999999999</v>
      </c>
    </row>
    <row r="389" spans="1:4" x14ac:dyDescent="0.25">
      <c r="A389" s="5">
        <v>63800</v>
      </c>
      <c r="B389" s="6" t="s">
        <v>572</v>
      </c>
      <c r="C389" s="7" t="s">
        <v>174</v>
      </c>
      <c r="D389" s="8">
        <v>6.7039999999999997</v>
      </c>
    </row>
    <row r="390" spans="1:4" x14ac:dyDescent="0.25">
      <c r="A390" s="5">
        <v>63900</v>
      </c>
      <c r="B390" s="6" t="s">
        <v>573</v>
      </c>
      <c r="C390" s="7" t="s">
        <v>174</v>
      </c>
      <c r="D390" s="8">
        <v>8.4045000000000005</v>
      </c>
    </row>
    <row r="391" spans="1:4" x14ac:dyDescent="0.25">
      <c r="A391" s="5">
        <v>64000</v>
      </c>
      <c r="B391" s="6" t="s">
        <v>574</v>
      </c>
      <c r="C391" s="7" t="s">
        <v>174</v>
      </c>
      <c r="D391" s="8">
        <v>8.6005000000000003</v>
      </c>
    </row>
    <row r="392" spans="1:4" x14ac:dyDescent="0.25">
      <c r="A392" s="5">
        <v>64100</v>
      </c>
      <c r="B392" s="6" t="s">
        <v>575</v>
      </c>
      <c r="C392" s="7" t="s">
        <v>174</v>
      </c>
      <c r="D392" s="8">
        <v>8.4121000000000006</v>
      </c>
    </row>
    <row r="393" spans="1:4" x14ac:dyDescent="0.25">
      <c r="A393" s="5">
        <v>64200</v>
      </c>
      <c r="B393" s="6" t="s">
        <v>576</v>
      </c>
      <c r="C393" s="7" t="s">
        <v>174</v>
      </c>
      <c r="D393" s="8">
        <v>9.5574999999999992</v>
      </c>
    </row>
    <row r="394" spans="1:4" x14ac:dyDescent="0.25">
      <c r="A394" s="5">
        <v>64400</v>
      </c>
      <c r="B394" s="6" t="s">
        <v>577</v>
      </c>
      <c r="C394" s="7" t="s">
        <v>171</v>
      </c>
      <c r="D394" s="8">
        <v>102.72920000000001</v>
      </c>
    </row>
    <row r="395" spans="1:4" x14ac:dyDescent="0.25">
      <c r="A395" s="5">
        <v>64500</v>
      </c>
      <c r="B395" s="6" t="s">
        <v>578</v>
      </c>
      <c r="C395" s="7" t="s">
        <v>171</v>
      </c>
      <c r="D395" s="8">
        <v>167.28809999999999</v>
      </c>
    </row>
    <row r="396" spans="1:4" x14ac:dyDescent="0.25">
      <c r="A396" s="5">
        <v>64600</v>
      </c>
      <c r="B396" s="6" t="s">
        <v>579</v>
      </c>
      <c r="C396" s="7" t="s">
        <v>174</v>
      </c>
      <c r="D396" s="8">
        <v>24.865100000000002</v>
      </c>
    </row>
    <row r="397" spans="1:4" x14ac:dyDescent="0.25">
      <c r="A397" s="5">
        <v>64700</v>
      </c>
      <c r="B397" s="6" t="s">
        <v>580</v>
      </c>
      <c r="C397" s="7" t="s">
        <v>174</v>
      </c>
      <c r="D397" s="8">
        <v>29.876899999999999</v>
      </c>
    </row>
    <row r="398" spans="1:4" x14ac:dyDescent="0.25">
      <c r="A398" s="5">
        <v>64800</v>
      </c>
      <c r="B398" s="6" t="s">
        <v>581</v>
      </c>
      <c r="C398" s="7" t="s">
        <v>174</v>
      </c>
      <c r="D398" s="8">
        <v>39.941400000000002</v>
      </c>
    </row>
    <row r="399" spans="1:4" x14ac:dyDescent="0.25">
      <c r="A399" s="5">
        <v>64900</v>
      </c>
      <c r="B399" s="6" t="s">
        <v>582</v>
      </c>
      <c r="C399" s="7" t="s">
        <v>583</v>
      </c>
      <c r="D399" s="8">
        <v>1.1324000000000001</v>
      </c>
    </row>
    <row r="400" spans="1:4" x14ac:dyDescent="0.25">
      <c r="A400" s="5">
        <v>65000</v>
      </c>
      <c r="B400" s="6" t="s">
        <v>584</v>
      </c>
      <c r="C400" s="7" t="s">
        <v>174</v>
      </c>
      <c r="D400" s="8">
        <v>3.5101</v>
      </c>
    </row>
    <row r="401" spans="1:4" x14ac:dyDescent="0.25">
      <c r="A401" s="5">
        <v>65100</v>
      </c>
      <c r="B401" s="6" t="s">
        <v>585</v>
      </c>
      <c r="C401" s="7" t="s">
        <v>174</v>
      </c>
      <c r="D401" s="8">
        <v>10.324</v>
      </c>
    </row>
    <row r="402" spans="1:4" x14ac:dyDescent="0.25">
      <c r="A402" s="5">
        <v>65200</v>
      </c>
      <c r="B402" s="6" t="s">
        <v>586</v>
      </c>
      <c r="C402" s="7" t="s">
        <v>174</v>
      </c>
      <c r="D402" s="8">
        <v>14.1282</v>
      </c>
    </row>
    <row r="403" spans="1:4" x14ac:dyDescent="0.25">
      <c r="A403" s="5">
        <v>65300</v>
      </c>
      <c r="B403" s="6" t="s">
        <v>587</v>
      </c>
      <c r="C403" s="7" t="s">
        <v>174</v>
      </c>
      <c r="D403" s="8">
        <v>17.8872</v>
      </c>
    </row>
    <row r="404" spans="1:4" x14ac:dyDescent="0.25">
      <c r="A404" s="5">
        <v>65400</v>
      </c>
      <c r="B404" s="6" t="s">
        <v>588</v>
      </c>
      <c r="C404" s="7" t="s">
        <v>174</v>
      </c>
      <c r="D404" s="8">
        <v>21.703199999999999</v>
      </c>
    </row>
    <row r="405" spans="1:4" x14ac:dyDescent="0.25">
      <c r="A405" s="5">
        <v>65500</v>
      </c>
      <c r="B405" s="6" t="s">
        <v>589</v>
      </c>
      <c r="C405" s="7" t="s">
        <v>174</v>
      </c>
      <c r="D405" s="8">
        <v>27.087299999999999</v>
      </c>
    </row>
    <row r="406" spans="1:4" x14ac:dyDescent="0.25">
      <c r="A406" s="5">
        <v>65600</v>
      </c>
      <c r="B406" s="6" t="s">
        <v>590</v>
      </c>
      <c r="C406" s="7" t="s">
        <v>174</v>
      </c>
      <c r="D406" s="8">
        <v>24.803699999999999</v>
      </c>
    </row>
    <row r="407" spans="1:4" x14ac:dyDescent="0.25">
      <c r="A407" s="5">
        <v>65700</v>
      </c>
      <c r="B407" s="6" t="s">
        <v>591</v>
      </c>
      <c r="C407" s="7" t="s">
        <v>174</v>
      </c>
      <c r="D407" s="8">
        <v>34.157499999999999</v>
      </c>
    </row>
    <row r="408" spans="1:4" x14ac:dyDescent="0.25">
      <c r="A408" s="5">
        <v>65800</v>
      </c>
      <c r="B408" s="6" t="s">
        <v>592</v>
      </c>
      <c r="C408" s="7" t="s">
        <v>174</v>
      </c>
      <c r="D408" s="8">
        <v>44.673699999999997</v>
      </c>
    </row>
    <row r="409" spans="1:4" x14ac:dyDescent="0.25">
      <c r="A409" s="5">
        <v>65900</v>
      </c>
      <c r="B409" s="6" t="s">
        <v>593</v>
      </c>
      <c r="C409" s="7" t="s">
        <v>174</v>
      </c>
      <c r="D409" s="8">
        <v>55.182099999999998</v>
      </c>
    </row>
    <row r="410" spans="1:4" x14ac:dyDescent="0.25">
      <c r="A410" s="5">
        <v>66000</v>
      </c>
      <c r="B410" s="6" t="s">
        <v>594</v>
      </c>
      <c r="C410" s="7" t="s">
        <v>174</v>
      </c>
      <c r="D410" s="8">
        <v>66.761499999999998</v>
      </c>
    </row>
    <row r="411" spans="1:4" x14ac:dyDescent="0.25">
      <c r="A411" s="5">
        <v>66500</v>
      </c>
      <c r="B411" s="6" t="s">
        <v>595</v>
      </c>
      <c r="C411" s="7" t="s">
        <v>205</v>
      </c>
      <c r="D411" s="8" t="s">
        <v>205</v>
      </c>
    </row>
    <row r="412" spans="1:4" x14ac:dyDescent="0.25">
      <c r="A412" s="5">
        <v>66505</v>
      </c>
      <c r="B412" s="6" t="s">
        <v>596</v>
      </c>
      <c r="C412" s="7" t="s">
        <v>190</v>
      </c>
      <c r="D412" s="8">
        <v>1678.2076</v>
      </c>
    </row>
    <row r="413" spans="1:4" x14ac:dyDescent="0.25">
      <c r="A413" s="5">
        <v>66506</v>
      </c>
      <c r="B413" s="6" t="s">
        <v>597</v>
      </c>
      <c r="C413" s="7" t="s">
        <v>190</v>
      </c>
      <c r="D413" s="8">
        <v>1678.2011</v>
      </c>
    </row>
    <row r="414" spans="1:4" x14ac:dyDescent="0.25">
      <c r="A414" s="5">
        <v>66507</v>
      </c>
      <c r="B414" s="6" t="s">
        <v>598</v>
      </c>
      <c r="C414" s="7" t="s">
        <v>190</v>
      </c>
      <c r="D414" s="8">
        <v>2670.4441999999999</v>
      </c>
    </row>
    <row r="415" spans="1:4" ht="23.25" x14ac:dyDescent="0.25">
      <c r="A415" s="5">
        <v>66508</v>
      </c>
      <c r="B415" s="6" t="s">
        <v>599</v>
      </c>
      <c r="C415" s="7" t="s">
        <v>190</v>
      </c>
      <c r="D415" s="8">
        <v>2670.4441999999999</v>
      </c>
    </row>
    <row r="416" spans="1:4" ht="23.25" x14ac:dyDescent="0.25">
      <c r="A416" s="5">
        <v>66521</v>
      </c>
      <c r="B416" s="6" t="s">
        <v>600</v>
      </c>
      <c r="C416" s="7" t="s">
        <v>190</v>
      </c>
      <c r="D416" s="8">
        <v>220.87</v>
      </c>
    </row>
    <row r="417" spans="1:4" ht="23.25" x14ac:dyDescent="0.25">
      <c r="A417" s="5">
        <v>66522</v>
      </c>
      <c r="B417" s="6" t="s">
        <v>601</v>
      </c>
      <c r="C417" s="7" t="s">
        <v>190</v>
      </c>
      <c r="D417" s="8">
        <v>243.1</v>
      </c>
    </row>
    <row r="418" spans="1:4" ht="23.25" x14ac:dyDescent="0.25">
      <c r="A418" s="5">
        <v>66523</v>
      </c>
      <c r="B418" s="6" t="s">
        <v>602</v>
      </c>
      <c r="C418" s="7" t="s">
        <v>190</v>
      </c>
      <c r="D418" s="8">
        <v>261.64</v>
      </c>
    </row>
    <row r="419" spans="1:4" ht="23.25" x14ac:dyDescent="0.25">
      <c r="A419" s="5">
        <v>66524</v>
      </c>
      <c r="B419" s="6" t="s">
        <v>603</v>
      </c>
      <c r="C419" s="7" t="s">
        <v>190</v>
      </c>
      <c r="D419" s="8">
        <v>238.75</v>
      </c>
    </row>
    <row r="420" spans="1:4" ht="23.25" x14ac:dyDescent="0.25">
      <c r="A420" s="5">
        <v>66525</v>
      </c>
      <c r="B420" s="6" t="s">
        <v>604</v>
      </c>
      <c r="C420" s="7" t="s">
        <v>190</v>
      </c>
      <c r="D420" s="8">
        <v>312.08</v>
      </c>
    </row>
    <row r="421" spans="1:4" ht="23.25" x14ac:dyDescent="0.25">
      <c r="A421" s="5">
        <v>66527</v>
      </c>
      <c r="B421" s="6" t="s">
        <v>605</v>
      </c>
      <c r="C421" s="7" t="s">
        <v>190</v>
      </c>
      <c r="D421" s="8">
        <v>622.04999999999995</v>
      </c>
    </row>
    <row r="422" spans="1:4" x14ac:dyDescent="0.25">
      <c r="A422" s="5">
        <v>66600</v>
      </c>
      <c r="B422" s="6" t="s">
        <v>606</v>
      </c>
      <c r="C422" s="7" t="s">
        <v>205</v>
      </c>
      <c r="D422" s="8" t="s">
        <v>205</v>
      </c>
    </row>
    <row r="423" spans="1:4" x14ac:dyDescent="0.25">
      <c r="A423" s="5">
        <v>66601</v>
      </c>
      <c r="B423" s="6" t="s">
        <v>607</v>
      </c>
      <c r="C423" s="7" t="s">
        <v>190</v>
      </c>
      <c r="D423" s="8">
        <v>736.65650000000005</v>
      </c>
    </row>
    <row r="424" spans="1:4" x14ac:dyDescent="0.25">
      <c r="A424" s="5">
        <v>66602</v>
      </c>
      <c r="B424" s="6" t="s">
        <v>608</v>
      </c>
      <c r="C424" s="7" t="s">
        <v>190</v>
      </c>
      <c r="D424" s="8">
        <v>850.923</v>
      </c>
    </row>
    <row r="425" spans="1:4" x14ac:dyDescent="0.25">
      <c r="A425" s="5">
        <v>66605</v>
      </c>
      <c r="B425" s="6" t="s">
        <v>609</v>
      </c>
      <c r="C425" s="7" t="s">
        <v>190</v>
      </c>
      <c r="D425" s="8">
        <v>61.981999999999999</v>
      </c>
    </row>
    <row r="426" spans="1:4" ht="23.25" x14ac:dyDescent="0.25">
      <c r="A426" s="5">
        <v>66606</v>
      </c>
      <c r="B426" s="6" t="s">
        <v>610</v>
      </c>
      <c r="C426" s="7" t="s">
        <v>190</v>
      </c>
      <c r="D426" s="8">
        <v>61.981999999999999</v>
      </c>
    </row>
    <row r="427" spans="1:4" x14ac:dyDescent="0.25">
      <c r="A427" s="5">
        <v>66800</v>
      </c>
      <c r="B427" s="6" t="s">
        <v>611</v>
      </c>
      <c r="C427" s="7" t="s">
        <v>205</v>
      </c>
      <c r="D427" s="8" t="s">
        <v>205</v>
      </c>
    </row>
    <row r="428" spans="1:4" ht="23.25" x14ac:dyDescent="0.25">
      <c r="A428" s="5">
        <v>66801</v>
      </c>
      <c r="B428" s="6" t="s">
        <v>612</v>
      </c>
      <c r="C428" s="7" t="s">
        <v>174</v>
      </c>
      <c r="D428" s="8">
        <v>18.513000000000002</v>
      </c>
    </row>
    <row r="429" spans="1:4" ht="23.25" x14ac:dyDescent="0.25">
      <c r="A429" s="5">
        <v>66802</v>
      </c>
      <c r="B429" s="6" t="s">
        <v>613</v>
      </c>
      <c r="C429" s="7" t="s">
        <v>174</v>
      </c>
      <c r="D429" s="8">
        <v>25.689</v>
      </c>
    </row>
    <row r="430" spans="1:4" ht="23.25" x14ac:dyDescent="0.25">
      <c r="A430" s="5">
        <v>66803</v>
      </c>
      <c r="B430" s="6" t="s">
        <v>614</v>
      </c>
      <c r="C430" s="7" t="s">
        <v>174</v>
      </c>
      <c r="D430" s="8">
        <v>30.116</v>
      </c>
    </row>
    <row r="431" spans="1:4" ht="23.25" x14ac:dyDescent="0.25">
      <c r="A431" s="5">
        <v>66901</v>
      </c>
      <c r="B431" s="6" t="s">
        <v>615</v>
      </c>
      <c r="C431" s="7" t="s">
        <v>171</v>
      </c>
      <c r="D431" s="8">
        <v>2.5436999999999999</v>
      </c>
    </row>
    <row r="432" spans="1:4" ht="23.25" x14ac:dyDescent="0.25">
      <c r="A432" s="5">
        <v>66902</v>
      </c>
      <c r="B432" s="6" t="s">
        <v>616</v>
      </c>
      <c r="C432" s="7" t="s">
        <v>171</v>
      </c>
      <c r="D432" s="8">
        <v>3.0175000000000001</v>
      </c>
    </row>
    <row r="433" spans="1:4" ht="23.25" x14ac:dyDescent="0.25">
      <c r="A433" s="5">
        <v>66903</v>
      </c>
      <c r="B433" s="6" t="s">
        <v>617</v>
      </c>
      <c r="C433" s="7" t="s">
        <v>171</v>
      </c>
      <c r="D433" s="8">
        <v>3.4089</v>
      </c>
    </row>
    <row r="434" spans="1:4" ht="23.25" x14ac:dyDescent="0.25">
      <c r="A434" s="5">
        <v>66904</v>
      </c>
      <c r="B434" s="6" t="s">
        <v>618</v>
      </c>
      <c r="C434" s="7" t="s">
        <v>171</v>
      </c>
      <c r="D434" s="8">
        <v>3.7488000000000001</v>
      </c>
    </row>
    <row r="435" spans="1:4" ht="23.25" x14ac:dyDescent="0.25">
      <c r="A435" s="5">
        <v>66905</v>
      </c>
      <c r="B435" s="6" t="s">
        <v>619</v>
      </c>
      <c r="C435" s="7" t="s">
        <v>171</v>
      </c>
      <c r="D435" s="8">
        <v>4.7891000000000004</v>
      </c>
    </row>
    <row r="436" spans="1:4" ht="23.25" x14ac:dyDescent="0.25">
      <c r="A436" s="5">
        <v>66906</v>
      </c>
      <c r="B436" s="6" t="s">
        <v>620</v>
      </c>
      <c r="C436" s="7" t="s">
        <v>171</v>
      </c>
      <c r="D436" s="8">
        <v>5.0362999999999998</v>
      </c>
    </row>
    <row r="437" spans="1:4" ht="23.25" x14ac:dyDescent="0.25">
      <c r="A437" s="5">
        <v>66907</v>
      </c>
      <c r="B437" s="6" t="s">
        <v>621</v>
      </c>
      <c r="C437" s="7" t="s">
        <v>171</v>
      </c>
      <c r="D437" s="8">
        <v>6.6637000000000004</v>
      </c>
    </row>
    <row r="438" spans="1:4" ht="23.25" x14ac:dyDescent="0.25">
      <c r="A438" s="5">
        <v>66908</v>
      </c>
      <c r="B438" s="6" t="s">
        <v>622</v>
      </c>
      <c r="C438" s="7" t="s">
        <v>171</v>
      </c>
      <c r="D438" s="8">
        <v>8.7443000000000008</v>
      </c>
    </row>
    <row r="439" spans="1:4" ht="23.25" x14ac:dyDescent="0.25">
      <c r="A439" s="5">
        <v>66909</v>
      </c>
      <c r="B439" s="6" t="s">
        <v>623</v>
      </c>
      <c r="C439" s="7" t="s">
        <v>171</v>
      </c>
      <c r="D439" s="8">
        <v>9.6713000000000005</v>
      </c>
    </row>
    <row r="440" spans="1:4" x14ac:dyDescent="0.25">
      <c r="A440" s="5">
        <v>67001</v>
      </c>
      <c r="B440" s="6" t="s">
        <v>624</v>
      </c>
      <c r="C440" s="7" t="s">
        <v>171</v>
      </c>
      <c r="D440" s="8">
        <v>21.224</v>
      </c>
    </row>
    <row r="441" spans="1:4" ht="23.25" x14ac:dyDescent="0.25">
      <c r="A441" s="5">
        <v>67002</v>
      </c>
      <c r="B441" s="6" t="s">
        <v>625</v>
      </c>
      <c r="C441" s="7" t="s">
        <v>171</v>
      </c>
      <c r="D441" s="8">
        <v>17.565899999999999</v>
      </c>
    </row>
    <row r="442" spans="1:4" ht="23.25" x14ac:dyDescent="0.25">
      <c r="A442" s="5">
        <v>67003</v>
      </c>
      <c r="B442" s="6" t="s">
        <v>626</v>
      </c>
      <c r="C442" s="7" t="s">
        <v>171</v>
      </c>
      <c r="D442" s="8">
        <v>27.834900000000001</v>
      </c>
    </row>
    <row r="443" spans="1:4" ht="23.25" x14ac:dyDescent="0.25">
      <c r="A443" s="5">
        <v>67100</v>
      </c>
      <c r="B443" s="6" t="s">
        <v>627</v>
      </c>
      <c r="C443" s="7" t="s">
        <v>196</v>
      </c>
      <c r="D443" s="8">
        <v>219.84970000000001</v>
      </c>
    </row>
    <row r="444" spans="1:4" ht="23.25" x14ac:dyDescent="0.25">
      <c r="A444" s="5">
        <v>67200</v>
      </c>
      <c r="B444" s="6" t="s">
        <v>628</v>
      </c>
      <c r="C444" s="7" t="s">
        <v>196</v>
      </c>
      <c r="D444" s="8">
        <v>311.15780000000001</v>
      </c>
    </row>
    <row r="445" spans="1:4" x14ac:dyDescent="0.25">
      <c r="A445" s="9">
        <v>70000</v>
      </c>
      <c r="B445" s="10" t="s">
        <v>629</v>
      </c>
      <c r="C445" s="11"/>
      <c r="D445" s="12"/>
    </row>
    <row r="446" spans="1:4" x14ac:dyDescent="0.25">
      <c r="A446" s="5">
        <v>70100</v>
      </c>
      <c r="B446" s="6" t="s">
        <v>630</v>
      </c>
      <c r="C446" s="7" t="s">
        <v>171</v>
      </c>
      <c r="D446" s="8">
        <v>84.337800000000001</v>
      </c>
    </row>
    <row r="447" spans="1:4" x14ac:dyDescent="0.25">
      <c r="A447" s="5">
        <v>70300</v>
      </c>
      <c r="B447" s="6" t="s">
        <v>631</v>
      </c>
      <c r="C447" s="7" t="s">
        <v>205</v>
      </c>
      <c r="D447" s="8" t="s">
        <v>205</v>
      </c>
    </row>
    <row r="448" spans="1:4" ht="23.25" x14ac:dyDescent="0.25">
      <c r="A448" s="5">
        <v>70301</v>
      </c>
      <c r="B448" s="6" t="s">
        <v>632</v>
      </c>
      <c r="C448" s="7" t="s">
        <v>171</v>
      </c>
      <c r="D448" s="8">
        <v>212.62309999999999</v>
      </c>
    </row>
    <row r="449" spans="1:4" ht="23.25" x14ac:dyDescent="0.25">
      <c r="A449" s="5">
        <v>70302</v>
      </c>
      <c r="B449" s="6" t="s">
        <v>633</v>
      </c>
      <c r="C449" s="7" t="s">
        <v>171</v>
      </c>
      <c r="D449" s="8">
        <v>233.80959999999999</v>
      </c>
    </row>
    <row r="450" spans="1:4" ht="23.25" x14ac:dyDescent="0.25">
      <c r="A450" s="5">
        <v>70303</v>
      </c>
      <c r="B450" s="6" t="s">
        <v>634</v>
      </c>
      <c r="C450" s="7" t="s">
        <v>171</v>
      </c>
      <c r="D450" s="8">
        <v>227.35159999999999</v>
      </c>
    </row>
    <row r="451" spans="1:4" ht="23.25" x14ac:dyDescent="0.25">
      <c r="A451" s="5">
        <v>70304</v>
      </c>
      <c r="B451" s="6" t="s">
        <v>635</v>
      </c>
      <c r="C451" s="7" t="s">
        <v>171</v>
      </c>
      <c r="D451" s="8">
        <v>249.33969999999999</v>
      </c>
    </row>
    <row r="452" spans="1:4" ht="23.25" x14ac:dyDescent="0.25">
      <c r="A452" s="5">
        <v>70305</v>
      </c>
      <c r="B452" s="6" t="s">
        <v>636</v>
      </c>
      <c r="C452" s="7" t="s">
        <v>171</v>
      </c>
      <c r="D452" s="8">
        <v>309.1927</v>
      </c>
    </row>
    <row r="453" spans="1:4" ht="23.25" x14ac:dyDescent="0.25">
      <c r="A453" s="5">
        <v>70306</v>
      </c>
      <c r="B453" s="6" t="s">
        <v>637</v>
      </c>
      <c r="C453" s="7" t="s">
        <v>171</v>
      </c>
      <c r="D453" s="8">
        <v>351.07010000000002</v>
      </c>
    </row>
    <row r="454" spans="1:4" ht="23.25" x14ac:dyDescent="0.25">
      <c r="A454" s="5">
        <v>70500</v>
      </c>
      <c r="B454" s="6" t="s">
        <v>638</v>
      </c>
      <c r="C454" s="7" t="s">
        <v>171</v>
      </c>
      <c r="D454" s="8">
        <v>222.1241</v>
      </c>
    </row>
    <row r="455" spans="1:4" x14ac:dyDescent="0.25">
      <c r="A455" s="5">
        <v>70600</v>
      </c>
      <c r="B455" s="6" t="s">
        <v>639</v>
      </c>
      <c r="C455" s="7" t="s">
        <v>345</v>
      </c>
      <c r="D455" s="8">
        <v>40.834200000000003</v>
      </c>
    </row>
    <row r="456" spans="1:4" x14ac:dyDescent="0.25">
      <c r="A456" s="5">
        <v>70700</v>
      </c>
      <c r="B456" s="6" t="s">
        <v>640</v>
      </c>
      <c r="C456" s="7" t="s">
        <v>171</v>
      </c>
      <c r="D456" s="8">
        <v>48.776899999999998</v>
      </c>
    </row>
    <row r="457" spans="1:4" x14ac:dyDescent="0.25">
      <c r="A457" s="5">
        <v>70800</v>
      </c>
      <c r="B457" s="6" t="s">
        <v>641</v>
      </c>
      <c r="C457" s="7" t="s">
        <v>642</v>
      </c>
      <c r="D457" s="8">
        <v>8.2279</v>
      </c>
    </row>
    <row r="458" spans="1:4" x14ac:dyDescent="0.25">
      <c r="A458" s="5">
        <v>70900</v>
      </c>
      <c r="B458" s="6" t="s">
        <v>643</v>
      </c>
      <c r="C458" s="7" t="s">
        <v>642</v>
      </c>
      <c r="D458" s="8">
        <v>7.8209</v>
      </c>
    </row>
    <row r="459" spans="1:4" x14ac:dyDescent="0.25">
      <c r="A459" s="5">
        <v>71000</v>
      </c>
      <c r="B459" s="6" t="s">
        <v>644</v>
      </c>
      <c r="C459" s="7" t="s">
        <v>642</v>
      </c>
      <c r="D459" s="8">
        <v>7.6558999999999999</v>
      </c>
    </row>
    <row r="460" spans="1:4" x14ac:dyDescent="0.25">
      <c r="A460" s="5">
        <v>71100</v>
      </c>
      <c r="B460" s="6" t="s">
        <v>645</v>
      </c>
      <c r="C460" s="7" t="s">
        <v>642</v>
      </c>
      <c r="D460" s="8">
        <v>8.4368999999999996</v>
      </c>
    </row>
    <row r="461" spans="1:4" x14ac:dyDescent="0.25">
      <c r="A461" s="5">
        <v>71200</v>
      </c>
      <c r="B461" s="6" t="s">
        <v>646</v>
      </c>
      <c r="C461" s="7" t="s">
        <v>642</v>
      </c>
      <c r="D461" s="8">
        <v>7.2670000000000003</v>
      </c>
    </row>
    <row r="462" spans="1:4" x14ac:dyDescent="0.25">
      <c r="A462" s="5">
        <v>71300</v>
      </c>
      <c r="B462" s="6" t="s">
        <v>647</v>
      </c>
      <c r="C462" s="7" t="s">
        <v>345</v>
      </c>
      <c r="D462" s="8">
        <v>305.4051</v>
      </c>
    </row>
    <row r="463" spans="1:4" x14ac:dyDescent="0.25">
      <c r="A463" s="5">
        <v>71400</v>
      </c>
      <c r="B463" s="6" t="s">
        <v>648</v>
      </c>
      <c r="C463" s="7" t="s">
        <v>345</v>
      </c>
      <c r="D463" s="8">
        <v>315.07679999999999</v>
      </c>
    </row>
    <row r="464" spans="1:4" x14ac:dyDescent="0.25">
      <c r="A464" s="5">
        <v>71500</v>
      </c>
      <c r="B464" s="6" t="s">
        <v>649</v>
      </c>
      <c r="C464" s="7" t="s">
        <v>345</v>
      </c>
      <c r="D464" s="8">
        <v>325.11930000000001</v>
      </c>
    </row>
    <row r="465" spans="1:4" x14ac:dyDescent="0.25">
      <c r="A465" s="5">
        <v>71600</v>
      </c>
      <c r="B465" s="6" t="s">
        <v>650</v>
      </c>
      <c r="C465" s="7" t="s">
        <v>345</v>
      </c>
      <c r="D465" s="8">
        <v>335.56349999999998</v>
      </c>
    </row>
    <row r="466" spans="1:4" x14ac:dyDescent="0.25">
      <c r="A466" s="5">
        <v>71700</v>
      </c>
      <c r="B466" s="6" t="s">
        <v>651</v>
      </c>
      <c r="C466" s="7" t="s">
        <v>345</v>
      </c>
      <c r="D466" s="8">
        <v>346.40940000000001</v>
      </c>
    </row>
    <row r="467" spans="1:4" x14ac:dyDescent="0.25">
      <c r="A467" s="5">
        <v>71800</v>
      </c>
      <c r="B467" s="6" t="s">
        <v>652</v>
      </c>
      <c r="C467" s="7" t="s">
        <v>345</v>
      </c>
      <c r="D467" s="8">
        <v>299.76260000000002</v>
      </c>
    </row>
    <row r="468" spans="1:4" x14ac:dyDescent="0.25">
      <c r="A468" s="5">
        <v>71900</v>
      </c>
      <c r="B468" s="6" t="s">
        <v>653</v>
      </c>
      <c r="C468" s="7" t="s">
        <v>190</v>
      </c>
      <c r="D468" s="8">
        <v>32.758000000000003</v>
      </c>
    </row>
    <row r="469" spans="1:4" x14ac:dyDescent="0.25">
      <c r="A469" s="5">
        <v>72000</v>
      </c>
      <c r="B469" s="6" t="s">
        <v>654</v>
      </c>
      <c r="C469" s="7" t="s">
        <v>345</v>
      </c>
      <c r="D469" s="8">
        <v>563.93340000000001</v>
      </c>
    </row>
    <row r="470" spans="1:4" x14ac:dyDescent="0.25">
      <c r="A470" s="5">
        <v>72200</v>
      </c>
      <c r="B470" s="6" t="s">
        <v>655</v>
      </c>
      <c r="C470" s="7" t="s">
        <v>345</v>
      </c>
      <c r="D470" s="8">
        <v>164.2336</v>
      </c>
    </row>
    <row r="471" spans="1:4" ht="23.25" x14ac:dyDescent="0.25">
      <c r="A471" s="5">
        <v>72300</v>
      </c>
      <c r="B471" s="6" t="s">
        <v>656</v>
      </c>
      <c r="C471" s="7" t="s">
        <v>345</v>
      </c>
      <c r="D471" s="8">
        <v>596.91399999999999</v>
      </c>
    </row>
    <row r="472" spans="1:4" ht="23.25" x14ac:dyDescent="0.25">
      <c r="A472" s="5">
        <v>72400</v>
      </c>
      <c r="B472" s="6" t="s">
        <v>657</v>
      </c>
      <c r="C472" s="7" t="s">
        <v>345</v>
      </c>
      <c r="D472" s="8">
        <v>500.84399999999999</v>
      </c>
    </row>
    <row r="473" spans="1:4" ht="23.25" x14ac:dyDescent="0.25">
      <c r="A473" s="5">
        <v>72500</v>
      </c>
      <c r="B473" s="6" t="s">
        <v>658</v>
      </c>
      <c r="C473" s="7" t="s">
        <v>345</v>
      </c>
      <c r="D473" s="8">
        <v>648.024</v>
      </c>
    </row>
    <row r="474" spans="1:4" ht="23.25" x14ac:dyDescent="0.25">
      <c r="A474" s="5">
        <v>72600</v>
      </c>
      <c r="B474" s="6" t="s">
        <v>659</v>
      </c>
      <c r="C474" s="7" t="s">
        <v>345</v>
      </c>
      <c r="D474" s="8">
        <v>548.09400000000005</v>
      </c>
    </row>
    <row r="475" spans="1:4" ht="23.25" x14ac:dyDescent="0.25">
      <c r="A475" s="5">
        <v>73000</v>
      </c>
      <c r="B475" s="6" t="s">
        <v>660</v>
      </c>
      <c r="C475" s="7" t="s">
        <v>171</v>
      </c>
      <c r="D475" s="8">
        <v>172.8075</v>
      </c>
    </row>
    <row r="476" spans="1:4" ht="23.25" x14ac:dyDescent="0.25">
      <c r="A476" s="5">
        <v>73100</v>
      </c>
      <c r="B476" s="6" t="s">
        <v>661</v>
      </c>
      <c r="C476" s="7" t="s">
        <v>171</v>
      </c>
      <c r="D476" s="8">
        <v>196.25810000000001</v>
      </c>
    </row>
    <row r="477" spans="1:4" ht="23.25" x14ac:dyDescent="0.25">
      <c r="A477" s="5">
        <v>73200</v>
      </c>
      <c r="B477" s="6" t="s">
        <v>662</v>
      </c>
      <c r="C477" s="7" t="s">
        <v>171</v>
      </c>
      <c r="D477" s="8">
        <v>211.41390000000001</v>
      </c>
    </row>
    <row r="478" spans="1:4" ht="23.25" x14ac:dyDescent="0.25">
      <c r="A478" s="5">
        <v>73400</v>
      </c>
      <c r="B478" s="6" t="s">
        <v>663</v>
      </c>
      <c r="C478" s="7" t="s">
        <v>345</v>
      </c>
      <c r="D478" s="8">
        <v>490.47719999999998</v>
      </c>
    </row>
    <row r="479" spans="1:4" x14ac:dyDescent="0.25">
      <c r="A479" s="5">
        <v>73500</v>
      </c>
      <c r="B479" s="6" t="s">
        <v>582</v>
      </c>
      <c r="C479" s="7" t="s">
        <v>583</v>
      </c>
      <c r="D479" s="8">
        <v>1.1324000000000001</v>
      </c>
    </row>
    <row r="480" spans="1:4" x14ac:dyDescent="0.25">
      <c r="A480" s="5">
        <v>73600</v>
      </c>
      <c r="B480" s="6" t="s">
        <v>664</v>
      </c>
      <c r="C480" s="7" t="s">
        <v>665</v>
      </c>
      <c r="D480" s="8">
        <v>5.8353000000000002</v>
      </c>
    </row>
    <row r="481" spans="1:4" x14ac:dyDescent="0.25">
      <c r="A481" s="5">
        <v>73700</v>
      </c>
      <c r="B481" s="6" t="s">
        <v>666</v>
      </c>
      <c r="C481" s="7" t="s">
        <v>665</v>
      </c>
      <c r="D481" s="8">
        <v>3.5125999999999999</v>
      </c>
    </row>
    <row r="482" spans="1:4" ht="23.25" x14ac:dyDescent="0.25">
      <c r="A482" s="5">
        <v>74001</v>
      </c>
      <c r="B482" s="6" t="s">
        <v>667</v>
      </c>
      <c r="C482" s="7" t="s">
        <v>171</v>
      </c>
      <c r="D482" s="8">
        <v>8.5920000000000005</v>
      </c>
    </row>
    <row r="483" spans="1:4" ht="23.25" x14ac:dyDescent="0.25">
      <c r="A483" s="5">
        <v>74002</v>
      </c>
      <c r="B483" s="6" t="s">
        <v>668</v>
      </c>
      <c r="C483" s="7" t="s">
        <v>171</v>
      </c>
      <c r="D483" s="8">
        <v>9.0749999999999993</v>
      </c>
    </row>
    <row r="484" spans="1:4" ht="23.25" x14ac:dyDescent="0.25">
      <c r="A484" s="5">
        <v>74003</v>
      </c>
      <c r="B484" s="6" t="s">
        <v>669</v>
      </c>
      <c r="C484" s="7" t="s">
        <v>171</v>
      </c>
      <c r="D484" s="8">
        <v>9.4740000000000002</v>
      </c>
    </row>
    <row r="485" spans="1:4" ht="23.25" x14ac:dyDescent="0.25">
      <c r="A485" s="5">
        <v>74004</v>
      </c>
      <c r="B485" s="6" t="s">
        <v>670</v>
      </c>
      <c r="C485" s="7" t="s">
        <v>171</v>
      </c>
      <c r="D485" s="8">
        <v>9.8204999999999991</v>
      </c>
    </row>
    <row r="486" spans="1:4" ht="23.25" x14ac:dyDescent="0.25">
      <c r="A486" s="5">
        <v>74005</v>
      </c>
      <c r="B486" s="6" t="s">
        <v>671</v>
      </c>
      <c r="C486" s="7" t="s">
        <v>171</v>
      </c>
      <c r="D486" s="8">
        <v>10.881</v>
      </c>
    </row>
    <row r="487" spans="1:4" ht="23.25" x14ac:dyDescent="0.25">
      <c r="A487" s="5">
        <v>74006</v>
      </c>
      <c r="B487" s="6" t="s">
        <v>672</v>
      </c>
      <c r="C487" s="7" t="s">
        <v>171</v>
      </c>
      <c r="D487" s="8">
        <v>11.132999999999999</v>
      </c>
    </row>
    <row r="488" spans="1:4" ht="23.25" x14ac:dyDescent="0.25">
      <c r="A488" s="5">
        <v>74007</v>
      </c>
      <c r="B488" s="6" t="s">
        <v>673</v>
      </c>
      <c r="C488" s="7" t="s">
        <v>171</v>
      </c>
      <c r="D488" s="8">
        <v>12.792</v>
      </c>
    </row>
    <row r="489" spans="1:4" ht="23.25" x14ac:dyDescent="0.25">
      <c r="A489" s="5">
        <v>74008</v>
      </c>
      <c r="B489" s="6" t="s">
        <v>674</v>
      </c>
      <c r="C489" s="7" t="s">
        <v>171</v>
      </c>
      <c r="D489" s="8">
        <v>14.913</v>
      </c>
    </row>
    <row r="490" spans="1:4" ht="23.25" x14ac:dyDescent="0.25">
      <c r="A490" s="5">
        <v>74009</v>
      </c>
      <c r="B490" s="6" t="s">
        <v>675</v>
      </c>
      <c r="C490" s="7" t="s">
        <v>171</v>
      </c>
      <c r="D490" s="8">
        <v>15.858000000000001</v>
      </c>
    </row>
    <row r="491" spans="1:4" x14ac:dyDescent="0.25">
      <c r="A491" s="9">
        <v>80000</v>
      </c>
      <c r="B491" s="10" t="s">
        <v>676</v>
      </c>
      <c r="C491" s="11"/>
      <c r="D491" s="12"/>
    </row>
    <row r="492" spans="1:4" x14ac:dyDescent="0.25">
      <c r="A492" s="5">
        <v>80100</v>
      </c>
      <c r="B492" s="6" t="s">
        <v>677</v>
      </c>
      <c r="C492" s="7" t="s">
        <v>174</v>
      </c>
      <c r="D492" s="8">
        <v>63.369500000000002</v>
      </c>
    </row>
    <row r="493" spans="1:4" x14ac:dyDescent="0.25">
      <c r="A493" s="5">
        <v>80200</v>
      </c>
      <c r="B493" s="6" t="s">
        <v>678</v>
      </c>
      <c r="C493" s="7" t="s">
        <v>174</v>
      </c>
      <c r="D493" s="8">
        <v>56.258600000000001</v>
      </c>
    </row>
    <row r="494" spans="1:4" x14ac:dyDescent="0.25">
      <c r="A494" s="5">
        <v>80300</v>
      </c>
      <c r="B494" s="6" t="s">
        <v>679</v>
      </c>
      <c r="C494" s="7" t="s">
        <v>174</v>
      </c>
      <c r="D494" s="8">
        <v>63.911499999999997</v>
      </c>
    </row>
    <row r="495" spans="1:4" x14ac:dyDescent="0.25">
      <c r="A495" s="5">
        <v>80400</v>
      </c>
      <c r="B495" s="6" t="s">
        <v>680</v>
      </c>
      <c r="C495" s="7" t="s">
        <v>174</v>
      </c>
      <c r="D495" s="8">
        <v>78.959800000000001</v>
      </c>
    </row>
    <row r="496" spans="1:4" x14ac:dyDescent="0.25">
      <c r="A496" s="5">
        <v>80500</v>
      </c>
      <c r="B496" s="6" t="s">
        <v>681</v>
      </c>
      <c r="C496" s="7" t="s">
        <v>174</v>
      </c>
      <c r="D496" s="8">
        <v>88.168000000000006</v>
      </c>
    </row>
    <row r="497" spans="1:4" x14ac:dyDescent="0.25">
      <c r="A497" s="5">
        <v>80600</v>
      </c>
      <c r="B497" s="6" t="s">
        <v>682</v>
      </c>
      <c r="C497" s="7" t="s">
        <v>174</v>
      </c>
      <c r="D497" s="8">
        <v>209.6771</v>
      </c>
    </row>
    <row r="498" spans="1:4" x14ac:dyDescent="0.25">
      <c r="A498" s="5">
        <v>80700</v>
      </c>
      <c r="B498" s="6" t="s">
        <v>683</v>
      </c>
      <c r="C498" s="7" t="s">
        <v>174</v>
      </c>
      <c r="D498" s="8">
        <v>317.17309999999998</v>
      </c>
    </row>
    <row r="499" spans="1:4" x14ac:dyDescent="0.25">
      <c r="A499" s="5">
        <v>81300</v>
      </c>
      <c r="B499" s="6" t="s">
        <v>684</v>
      </c>
      <c r="C499" s="7" t="s">
        <v>171</v>
      </c>
      <c r="D499" s="8">
        <v>54.513500000000001</v>
      </c>
    </row>
    <row r="500" spans="1:4" x14ac:dyDescent="0.25">
      <c r="A500" s="5">
        <v>81400</v>
      </c>
      <c r="B500" s="6" t="s">
        <v>685</v>
      </c>
      <c r="C500" s="7" t="s">
        <v>205</v>
      </c>
      <c r="D500" s="8" t="s">
        <v>205</v>
      </c>
    </row>
    <row r="501" spans="1:4" x14ac:dyDescent="0.25">
      <c r="A501" s="5">
        <v>81401</v>
      </c>
      <c r="B501" s="6" t="s">
        <v>686</v>
      </c>
      <c r="C501" s="7" t="s">
        <v>171</v>
      </c>
      <c r="D501" s="8">
        <v>68.594200000000001</v>
      </c>
    </row>
    <row r="502" spans="1:4" x14ac:dyDescent="0.25">
      <c r="A502" s="5">
        <v>81402</v>
      </c>
      <c r="B502" s="6" t="s">
        <v>687</v>
      </c>
      <c r="C502" s="7" t="s">
        <v>171</v>
      </c>
      <c r="D502" s="8">
        <v>55.132899999999999</v>
      </c>
    </row>
    <row r="503" spans="1:4" x14ac:dyDescent="0.25">
      <c r="A503" s="5">
        <v>81500</v>
      </c>
      <c r="B503" s="6" t="s">
        <v>688</v>
      </c>
      <c r="C503" s="7" t="s">
        <v>205</v>
      </c>
      <c r="D503" s="8" t="s">
        <v>205</v>
      </c>
    </row>
    <row r="504" spans="1:4" x14ac:dyDescent="0.25">
      <c r="A504" s="5">
        <v>81501</v>
      </c>
      <c r="B504" s="6" t="s">
        <v>689</v>
      </c>
      <c r="C504" s="7" t="s">
        <v>171</v>
      </c>
      <c r="D504" s="8">
        <v>72.346100000000007</v>
      </c>
    </row>
    <row r="505" spans="1:4" x14ac:dyDescent="0.25">
      <c r="A505" s="5">
        <v>81502</v>
      </c>
      <c r="B505" s="6" t="s">
        <v>690</v>
      </c>
      <c r="C505" s="7" t="s">
        <v>171</v>
      </c>
      <c r="D505" s="8">
        <v>58.884799999999998</v>
      </c>
    </row>
    <row r="506" spans="1:4" x14ac:dyDescent="0.25">
      <c r="A506" s="5">
        <v>81600</v>
      </c>
      <c r="B506" s="6" t="s">
        <v>691</v>
      </c>
      <c r="C506" s="7" t="s">
        <v>171</v>
      </c>
      <c r="D506" s="8">
        <v>79.437100000000001</v>
      </c>
    </row>
    <row r="507" spans="1:4" x14ac:dyDescent="0.25">
      <c r="A507" s="5">
        <v>81801</v>
      </c>
      <c r="B507" s="6" t="s">
        <v>692</v>
      </c>
      <c r="C507" s="7" t="s">
        <v>693</v>
      </c>
      <c r="D507" s="8">
        <v>3.8831000000000002</v>
      </c>
    </row>
    <row r="508" spans="1:4" ht="23.25" x14ac:dyDescent="0.25">
      <c r="A508" s="5">
        <v>81802</v>
      </c>
      <c r="B508" s="6" t="s">
        <v>694</v>
      </c>
      <c r="C508" s="7" t="s">
        <v>345</v>
      </c>
      <c r="D508" s="8">
        <v>21.5181</v>
      </c>
    </row>
    <row r="509" spans="1:4" x14ac:dyDescent="0.25">
      <c r="A509" s="5">
        <v>81900</v>
      </c>
      <c r="B509" s="6" t="s">
        <v>641</v>
      </c>
      <c r="C509" s="7" t="s">
        <v>642</v>
      </c>
      <c r="D509" s="8">
        <v>8.2279</v>
      </c>
    </row>
    <row r="510" spans="1:4" x14ac:dyDescent="0.25">
      <c r="A510" s="5">
        <v>82000</v>
      </c>
      <c r="B510" s="6" t="s">
        <v>695</v>
      </c>
      <c r="C510" s="7" t="s">
        <v>642</v>
      </c>
      <c r="D510" s="8">
        <v>7.8209</v>
      </c>
    </row>
    <row r="511" spans="1:4" x14ac:dyDescent="0.25">
      <c r="A511" s="5">
        <v>82100</v>
      </c>
      <c r="B511" s="6" t="s">
        <v>696</v>
      </c>
      <c r="C511" s="7" t="s">
        <v>642</v>
      </c>
      <c r="D511" s="8">
        <v>7.6558999999999999</v>
      </c>
    </row>
    <row r="512" spans="1:4" x14ac:dyDescent="0.25">
      <c r="A512" s="5">
        <v>82200</v>
      </c>
      <c r="B512" s="6" t="s">
        <v>645</v>
      </c>
      <c r="C512" s="7" t="s">
        <v>642</v>
      </c>
      <c r="D512" s="8">
        <v>8.4368999999999996</v>
      </c>
    </row>
    <row r="513" spans="1:4" x14ac:dyDescent="0.25">
      <c r="A513" s="5">
        <v>82300</v>
      </c>
      <c r="B513" s="6" t="s">
        <v>646</v>
      </c>
      <c r="C513" s="7" t="s">
        <v>642</v>
      </c>
      <c r="D513" s="8">
        <v>7.2670000000000003</v>
      </c>
    </row>
    <row r="514" spans="1:4" x14ac:dyDescent="0.25">
      <c r="A514" s="5">
        <v>82400</v>
      </c>
      <c r="B514" s="6" t="s">
        <v>697</v>
      </c>
      <c r="C514" s="7" t="s">
        <v>345</v>
      </c>
      <c r="D514" s="8">
        <v>321.67930000000001</v>
      </c>
    </row>
    <row r="515" spans="1:4" x14ac:dyDescent="0.25">
      <c r="A515" s="5">
        <v>82500</v>
      </c>
      <c r="B515" s="6" t="s">
        <v>698</v>
      </c>
      <c r="C515" s="7" t="s">
        <v>345</v>
      </c>
      <c r="D515" s="8">
        <v>331.55700000000002</v>
      </c>
    </row>
    <row r="516" spans="1:4" x14ac:dyDescent="0.25">
      <c r="A516" s="5">
        <v>82600</v>
      </c>
      <c r="B516" s="6" t="s">
        <v>699</v>
      </c>
      <c r="C516" s="7" t="s">
        <v>345</v>
      </c>
      <c r="D516" s="8">
        <v>341.81580000000002</v>
      </c>
    </row>
    <row r="517" spans="1:4" x14ac:dyDescent="0.25">
      <c r="A517" s="5">
        <v>82700</v>
      </c>
      <c r="B517" s="6" t="s">
        <v>700</v>
      </c>
      <c r="C517" s="7" t="s">
        <v>345</v>
      </c>
      <c r="D517" s="8">
        <v>352.47629999999998</v>
      </c>
    </row>
    <row r="518" spans="1:4" x14ac:dyDescent="0.25">
      <c r="A518" s="5">
        <v>82800</v>
      </c>
      <c r="B518" s="6" t="s">
        <v>701</v>
      </c>
      <c r="C518" s="7" t="s">
        <v>345</v>
      </c>
      <c r="D518" s="8">
        <v>363.54880000000003</v>
      </c>
    </row>
    <row r="519" spans="1:4" ht="23.25" x14ac:dyDescent="0.25">
      <c r="A519" s="5">
        <v>82900</v>
      </c>
      <c r="B519" s="6" t="s">
        <v>702</v>
      </c>
      <c r="C519" s="7" t="s">
        <v>345</v>
      </c>
      <c r="D519" s="8">
        <v>498.75880000000001</v>
      </c>
    </row>
    <row r="520" spans="1:4" x14ac:dyDescent="0.25">
      <c r="A520" s="5">
        <v>83000</v>
      </c>
      <c r="B520" s="6" t="s">
        <v>703</v>
      </c>
      <c r="C520" s="7" t="s">
        <v>345</v>
      </c>
      <c r="D520" s="8">
        <v>644.24379999999996</v>
      </c>
    </row>
    <row r="521" spans="1:4" x14ac:dyDescent="0.25">
      <c r="A521" s="5">
        <v>83100</v>
      </c>
      <c r="B521" s="6" t="s">
        <v>704</v>
      </c>
      <c r="C521" s="7" t="s">
        <v>171</v>
      </c>
      <c r="D521" s="8">
        <v>164.98230000000001</v>
      </c>
    </row>
    <row r="522" spans="1:4" x14ac:dyDescent="0.25">
      <c r="A522" s="5">
        <v>83200</v>
      </c>
      <c r="B522" s="6" t="s">
        <v>705</v>
      </c>
      <c r="C522" s="7" t="s">
        <v>171</v>
      </c>
      <c r="D522" s="8">
        <v>96.751599999999996</v>
      </c>
    </row>
    <row r="523" spans="1:4" x14ac:dyDescent="0.25">
      <c r="A523" s="5">
        <v>83300</v>
      </c>
      <c r="B523" s="6" t="s">
        <v>706</v>
      </c>
      <c r="C523" s="7" t="s">
        <v>171</v>
      </c>
      <c r="D523" s="8">
        <v>49.147500000000001</v>
      </c>
    </row>
    <row r="524" spans="1:4" x14ac:dyDescent="0.25">
      <c r="A524" s="5">
        <v>83400</v>
      </c>
      <c r="B524" s="6" t="s">
        <v>707</v>
      </c>
      <c r="C524" s="7" t="s">
        <v>171</v>
      </c>
      <c r="D524" s="8">
        <v>65.429500000000004</v>
      </c>
    </row>
    <row r="525" spans="1:4" x14ac:dyDescent="0.25">
      <c r="A525" s="5">
        <v>83500</v>
      </c>
      <c r="B525" s="6" t="s">
        <v>708</v>
      </c>
      <c r="C525" s="7" t="s">
        <v>345</v>
      </c>
      <c r="D525" s="8">
        <v>315.7953</v>
      </c>
    </row>
    <row r="526" spans="1:4" x14ac:dyDescent="0.25">
      <c r="A526" s="5">
        <v>83600</v>
      </c>
      <c r="B526" s="6" t="s">
        <v>709</v>
      </c>
      <c r="C526" s="7" t="s">
        <v>345</v>
      </c>
      <c r="D526" s="8">
        <v>499.12939999999998</v>
      </c>
    </row>
    <row r="527" spans="1:4" x14ac:dyDescent="0.25">
      <c r="A527" s="5">
        <v>83700</v>
      </c>
      <c r="B527" s="6" t="s">
        <v>710</v>
      </c>
      <c r="C527" s="7" t="s">
        <v>171</v>
      </c>
      <c r="D527" s="8">
        <v>8.3615999999999993</v>
      </c>
    </row>
    <row r="528" spans="1:4" x14ac:dyDescent="0.25">
      <c r="A528" s="5">
        <v>83800</v>
      </c>
      <c r="B528" s="6" t="s">
        <v>711</v>
      </c>
      <c r="C528" s="7" t="s">
        <v>171</v>
      </c>
      <c r="D528" s="8">
        <v>42.398099999999999</v>
      </c>
    </row>
    <row r="529" spans="1:4" x14ac:dyDescent="0.25">
      <c r="A529" s="5">
        <v>83900</v>
      </c>
      <c r="B529" s="6" t="s">
        <v>712</v>
      </c>
      <c r="C529" s="7" t="s">
        <v>171</v>
      </c>
      <c r="D529" s="8">
        <v>23.921399999999998</v>
      </c>
    </row>
    <row r="530" spans="1:4" x14ac:dyDescent="0.25">
      <c r="A530" s="5">
        <v>84000</v>
      </c>
      <c r="B530" s="6" t="s">
        <v>713</v>
      </c>
      <c r="C530" s="7" t="s">
        <v>171</v>
      </c>
      <c r="D530" s="8">
        <v>15.295299999999999</v>
      </c>
    </row>
    <row r="531" spans="1:4" x14ac:dyDescent="0.25">
      <c r="A531" s="5">
        <v>84100</v>
      </c>
      <c r="B531" s="6" t="s">
        <v>714</v>
      </c>
      <c r="C531" s="7" t="s">
        <v>171</v>
      </c>
      <c r="D531" s="8">
        <v>56.789700000000003</v>
      </c>
    </row>
    <row r="532" spans="1:4" x14ac:dyDescent="0.25">
      <c r="A532" s="5">
        <v>84200</v>
      </c>
      <c r="B532" s="6" t="s">
        <v>715</v>
      </c>
      <c r="C532" s="7" t="s">
        <v>171</v>
      </c>
      <c r="D532" s="8">
        <v>133.45359999999999</v>
      </c>
    </row>
    <row r="533" spans="1:4" x14ac:dyDescent="0.25">
      <c r="A533" s="5">
        <v>84300</v>
      </c>
      <c r="B533" s="6" t="s">
        <v>716</v>
      </c>
      <c r="C533" s="7" t="s">
        <v>174</v>
      </c>
      <c r="D533" s="8">
        <v>49.407600000000002</v>
      </c>
    </row>
    <row r="534" spans="1:4" x14ac:dyDescent="0.25">
      <c r="A534" s="5">
        <v>84400</v>
      </c>
      <c r="B534" s="6" t="s">
        <v>717</v>
      </c>
      <c r="C534" s="7" t="s">
        <v>174</v>
      </c>
      <c r="D534" s="8">
        <v>101.5086</v>
      </c>
    </row>
    <row r="535" spans="1:4" x14ac:dyDescent="0.25">
      <c r="A535" s="5">
        <v>84500</v>
      </c>
      <c r="B535" s="6" t="s">
        <v>718</v>
      </c>
      <c r="C535" s="7" t="s">
        <v>719</v>
      </c>
      <c r="D535" s="8">
        <v>105.4439</v>
      </c>
    </row>
    <row r="536" spans="1:4" x14ac:dyDescent="0.25">
      <c r="A536" s="5">
        <v>84600</v>
      </c>
      <c r="B536" s="6" t="s">
        <v>720</v>
      </c>
      <c r="C536" s="7" t="s">
        <v>719</v>
      </c>
      <c r="D536" s="8">
        <v>123.465</v>
      </c>
    </row>
    <row r="537" spans="1:4" x14ac:dyDescent="0.25">
      <c r="A537" s="5">
        <v>84800</v>
      </c>
      <c r="B537" s="6" t="s">
        <v>721</v>
      </c>
      <c r="C537" s="7" t="s">
        <v>205</v>
      </c>
      <c r="D537" s="8" t="s">
        <v>205</v>
      </c>
    </row>
    <row r="538" spans="1:4" x14ac:dyDescent="0.25">
      <c r="A538" s="5">
        <v>84801</v>
      </c>
      <c r="B538" s="6" t="s">
        <v>722</v>
      </c>
      <c r="C538" s="7" t="s">
        <v>174</v>
      </c>
      <c r="D538" s="8">
        <v>691.71190000000001</v>
      </c>
    </row>
    <row r="539" spans="1:4" x14ac:dyDescent="0.25">
      <c r="A539" s="5">
        <v>84802</v>
      </c>
      <c r="B539" s="6" t="s">
        <v>723</v>
      </c>
      <c r="C539" s="7" t="s">
        <v>171</v>
      </c>
      <c r="D539" s="8">
        <v>54.461399999999998</v>
      </c>
    </row>
    <row r="540" spans="1:4" x14ac:dyDescent="0.25">
      <c r="A540" s="5">
        <v>84900</v>
      </c>
      <c r="B540" s="6" t="s">
        <v>724</v>
      </c>
      <c r="C540" s="7" t="s">
        <v>345</v>
      </c>
      <c r="D540" s="8">
        <v>134.80350000000001</v>
      </c>
    </row>
    <row r="541" spans="1:4" x14ac:dyDescent="0.25">
      <c r="A541" s="5">
        <v>85000</v>
      </c>
      <c r="B541" s="6" t="s">
        <v>725</v>
      </c>
      <c r="C541" s="7" t="s">
        <v>345</v>
      </c>
      <c r="D541" s="8">
        <v>60.023600000000002</v>
      </c>
    </row>
    <row r="542" spans="1:4" x14ac:dyDescent="0.25">
      <c r="A542" s="5">
        <v>85100</v>
      </c>
      <c r="B542" s="6" t="s">
        <v>726</v>
      </c>
      <c r="C542" s="7" t="s">
        <v>345</v>
      </c>
      <c r="D542" s="8">
        <v>269.6071</v>
      </c>
    </row>
    <row r="543" spans="1:4" x14ac:dyDescent="0.25">
      <c r="A543" s="5">
        <v>85300</v>
      </c>
      <c r="B543" s="6" t="s">
        <v>727</v>
      </c>
      <c r="C543" s="7" t="s">
        <v>190</v>
      </c>
      <c r="D543" s="8">
        <v>86.81</v>
      </c>
    </row>
    <row r="544" spans="1:4" x14ac:dyDescent="0.25">
      <c r="A544" s="5">
        <v>85400</v>
      </c>
      <c r="B544" s="6" t="s">
        <v>728</v>
      </c>
      <c r="C544" s="7" t="s">
        <v>190</v>
      </c>
      <c r="D544" s="8">
        <v>96.73</v>
      </c>
    </row>
    <row r="545" spans="1:4" x14ac:dyDescent="0.25">
      <c r="A545" s="5">
        <v>85500</v>
      </c>
      <c r="B545" s="6" t="s">
        <v>729</v>
      </c>
      <c r="C545" s="7" t="s">
        <v>190</v>
      </c>
      <c r="D545" s="8">
        <v>263.47000000000003</v>
      </c>
    </row>
    <row r="546" spans="1:4" x14ac:dyDescent="0.25">
      <c r="A546" s="5">
        <v>85600</v>
      </c>
      <c r="B546" s="6" t="s">
        <v>730</v>
      </c>
      <c r="C546" s="7" t="s">
        <v>190</v>
      </c>
      <c r="D546" s="8">
        <v>295.85000000000002</v>
      </c>
    </row>
    <row r="547" spans="1:4" ht="23.25" x14ac:dyDescent="0.25">
      <c r="A547" s="5">
        <v>85700</v>
      </c>
      <c r="B547" s="6" t="s">
        <v>731</v>
      </c>
      <c r="C547" s="7" t="s">
        <v>174</v>
      </c>
      <c r="D547" s="8">
        <v>415.94</v>
      </c>
    </row>
    <row r="548" spans="1:4" ht="23.25" x14ac:dyDescent="0.25">
      <c r="A548" s="5">
        <v>85800</v>
      </c>
      <c r="B548" s="6" t="s">
        <v>732</v>
      </c>
      <c r="C548" s="7" t="s">
        <v>174</v>
      </c>
      <c r="D548" s="8">
        <v>781</v>
      </c>
    </row>
    <row r="549" spans="1:4" ht="23.25" x14ac:dyDescent="0.25">
      <c r="A549" s="5">
        <v>86200</v>
      </c>
      <c r="B549" s="6" t="s">
        <v>733</v>
      </c>
      <c r="C549" s="7" t="s">
        <v>642</v>
      </c>
      <c r="D549" s="8">
        <v>25.246099999999998</v>
      </c>
    </row>
    <row r="550" spans="1:4" ht="23.25" x14ac:dyDescent="0.25">
      <c r="A550" s="5">
        <v>86300</v>
      </c>
      <c r="B550" s="6" t="s">
        <v>734</v>
      </c>
      <c r="C550" s="7" t="s">
        <v>642</v>
      </c>
      <c r="D550" s="8">
        <v>24.8673</v>
      </c>
    </row>
    <row r="551" spans="1:4" ht="23.25" x14ac:dyDescent="0.25">
      <c r="A551" s="5">
        <v>86400</v>
      </c>
      <c r="B551" s="6" t="s">
        <v>735</v>
      </c>
      <c r="C551" s="7" t="s">
        <v>642</v>
      </c>
      <c r="D551" s="8">
        <v>21.317699999999999</v>
      </c>
    </row>
    <row r="552" spans="1:4" x14ac:dyDescent="0.25">
      <c r="A552" s="5">
        <v>86500</v>
      </c>
      <c r="B552" s="6" t="s">
        <v>736</v>
      </c>
      <c r="C552" s="7" t="s">
        <v>190</v>
      </c>
      <c r="D552" s="8">
        <v>345.88249999999999</v>
      </c>
    </row>
    <row r="553" spans="1:4" x14ac:dyDescent="0.25">
      <c r="A553" s="5">
        <v>86600</v>
      </c>
      <c r="B553" s="6" t="s">
        <v>737</v>
      </c>
      <c r="C553" s="7" t="s">
        <v>190</v>
      </c>
      <c r="D553" s="8">
        <v>535.47159999999997</v>
      </c>
    </row>
    <row r="554" spans="1:4" x14ac:dyDescent="0.25">
      <c r="A554" s="5">
        <v>86700</v>
      </c>
      <c r="B554" s="6" t="s">
        <v>738</v>
      </c>
      <c r="C554" s="7" t="s">
        <v>190</v>
      </c>
      <c r="D554" s="8">
        <v>969.88059999999996</v>
      </c>
    </row>
    <row r="555" spans="1:4" x14ac:dyDescent="0.25">
      <c r="A555" s="5">
        <v>86800</v>
      </c>
      <c r="B555" s="6" t="s">
        <v>739</v>
      </c>
      <c r="C555" s="7" t="s">
        <v>174</v>
      </c>
      <c r="D555" s="8">
        <v>63.847200000000001</v>
      </c>
    </row>
    <row r="556" spans="1:4" x14ac:dyDescent="0.25">
      <c r="A556" s="5">
        <v>87000</v>
      </c>
      <c r="B556" s="6" t="s">
        <v>740</v>
      </c>
      <c r="C556" s="7" t="s">
        <v>171</v>
      </c>
      <c r="D556" s="8">
        <v>55.775599999999997</v>
      </c>
    </row>
    <row r="557" spans="1:4" ht="23.25" x14ac:dyDescent="0.25">
      <c r="A557" s="5">
        <v>87100</v>
      </c>
      <c r="B557" s="6" t="s">
        <v>741</v>
      </c>
      <c r="C557" s="7" t="s">
        <v>174</v>
      </c>
      <c r="D557" s="8">
        <v>928.12</v>
      </c>
    </row>
    <row r="558" spans="1:4" ht="23.25" x14ac:dyDescent="0.25">
      <c r="A558" s="5">
        <v>87200</v>
      </c>
      <c r="B558" s="6" t="s">
        <v>742</v>
      </c>
      <c r="C558" s="7" t="s">
        <v>174</v>
      </c>
      <c r="D558" s="8">
        <v>1042.28</v>
      </c>
    </row>
    <row r="559" spans="1:4" ht="23.25" x14ac:dyDescent="0.25">
      <c r="A559" s="5">
        <v>87300</v>
      </c>
      <c r="B559" s="6" t="s">
        <v>743</v>
      </c>
      <c r="C559" s="7" t="s">
        <v>642</v>
      </c>
      <c r="D559" s="8">
        <v>20.688400000000001</v>
      </c>
    </row>
    <row r="560" spans="1:4" ht="23.25" x14ac:dyDescent="0.25">
      <c r="A560" s="5">
        <v>87600</v>
      </c>
      <c r="B560" s="6" t="s">
        <v>744</v>
      </c>
      <c r="C560" s="7" t="s">
        <v>174</v>
      </c>
      <c r="D560" s="8">
        <v>28.52</v>
      </c>
    </row>
    <row r="561" spans="1:4" x14ac:dyDescent="0.25">
      <c r="A561" s="5">
        <v>87700</v>
      </c>
      <c r="B561" s="6" t="s">
        <v>745</v>
      </c>
      <c r="C561" s="7" t="s">
        <v>174</v>
      </c>
      <c r="D561" s="8">
        <v>148</v>
      </c>
    </row>
    <row r="562" spans="1:4" ht="23.25" x14ac:dyDescent="0.25">
      <c r="A562" s="5">
        <v>87800</v>
      </c>
      <c r="B562" s="6" t="s">
        <v>746</v>
      </c>
      <c r="C562" s="7" t="s">
        <v>174</v>
      </c>
      <c r="D562" s="8">
        <v>787.32</v>
      </c>
    </row>
    <row r="563" spans="1:4" x14ac:dyDescent="0.25">
      <c r="A563" s="5">
        <v>87900</v>
      </c>
      <c r="B563" s="6" t="s">
        <v>747</v>
      </c>
      <c r="C563" s="7" t="s">
        <v>190</v>
      </c>
      <c r="D563" s="8">
        <v>1677.4606000000001</v>
      </c>
    </row>
    <row r="564" spans="1:4" x14ac:dyDescent="0.25">
      <c r="A564" s="5">
        <v>88000</v>
      </c>
      <c r="B564" s="6" t="s">
        <v>748</v>
      </c>
      <c r="C564" s="7" t="s">
        <v>345</v>
      </c>
      <c r="D564" s="8">
        <v>7.5477999999999996</v>
      </c>
    </row>
    <row r="565" spans="1:4" x14ac:dyDescent="0.25">
      <c r="A565" s="5">
        <v>88600</v>
      </c>
      <c r="B565" s="6" t="s">
        <v>749</v>
      </c>
      <c r="C565" s="7" t="s">
        <v>366</v>
      </c>
      <c r="D565" s="8">
        <v>1.2655000000000001</v>
      </c>
    </row>
    <row r="566" spans="1:4" x14ac:dyDescent="0.25">
      <c r="A566" s="5">
        <v>88700</v>
      </c>
      <c r="B566" s="6" t="s">
        <v>750</v>
      </c>
      <c r="C566" s="7" t="s">
        <v>345</v>
      </c>
      <c r="D566" s="8">
        <v>17.153500000000001</v>
      </c>
    </row>
    <row r="567" spans="1:4" x14ac:dyDescent="0.25">
      <c r="A567" s="9">
        <v>90000</v>
      </c>
      <c r="B567" s="10" t="s">
        <v>751</v>
      </c>
      <c r="C567" s="11"/>
      <c r="D567" s="12"/>
    </row>
    <row r="568" spans="1:4" ht="23.25" x14ac:dyDescent="0.25">
      <c r="A568" s="5">
        <v>90100</v>
      </c>
      <c r="B568" s="6" t="s">
        <v>752</v>
      </c>
      <c r="C568" s="7" t="s">
        <v>171</v>
      </c>
      <c r="D568" s="8">
        <v>7.6737000000000002</v>
      </c>
    </row>
    <row r="569" spans="1:4" ht="23.25" x14ac:dyDescent="0.25">
      <c r="A569" s="5">
        <v>90200</v>
      </c>
      <c r="B569" s="6" t="s">
        <v>753</v>
      </c>
      <c r="C569" s="7" t="s">
        <v>171</v>
      </c>
      <c r="D569" s="8">
        <v>8.9675999999999991</v>
      </c>
    </row>
    <row r="570" spans="1:4" ht="23.25" x14ac:dyDescent="0.25">
      <c r="A570" s="5">
        <v>90300</v>
      </c>
      <c r="B570" s="6" t="s">
        <v>754</v>
      </c>
      <c r="C570" s="7" t="s">
        <v>171</v>
      </c>
      <c r="D570" s="8">
        <v>9.8339999999999996</v>
      </c>
    </row>
    <row r="571" spans="1:4" ht="23.25" x14ac:dyDescent="0.25">
      <c r="A571" s="5">
        <v>90400</v>
      </c>
      <c r="B571" s="6" t="s">
        <v>755</v>
      </c>
      <c r="C571" s="7" t="s">
        <v>171</v>
      </c>
      <c r="D571" s="8">
        <v>10.801600000000001</v>
      </c>
    </row>
    <row r="572" spans="1:4" x14ac:dyDescent="0.25">
      <c r="A572" s="9">
        <v>100000</v>
      </c>
      <c r="B572" s="10" t="s">
        <v>756</v>
      </c>
      <c r="C572" s="11"/>
      <c r="D572" s="12"/>
    </row>
    <row r="573" spans="1:4" x14ac:dyDescent="0.25">
      <c r="A573" s="5">
        <v>100100</v>
      </c>
      <c r="B573" s="6" t="s">
        <v>757</v>
      </c>
      <c r="C573" s="7" t="s">
        <v>205</v>
      </c>
      <c r="D573" s="8" t="s">
        <v>205</v>
      </c>
    </row>
    <row r="574" spans="1:4" x14ac:dyDescent="0.25">
      <c r="A574" s="5">
        <v>100101</v>
      </c>
      <c r="B574" s="6" t="s">
        <v>758</v>
      </c>
      <c r="C574" s="7" t="s">
        <v>759</v>
      </c>
      <c r="D574" s="8">
        <v>7.1504000000000003</v>
      </c>
    </row>
    <row r="575" spans="1:4" x14ac:dyDescent="0.25">
      <c r="A575" s="5">
        <v>100102</v>
      </c>
      <c r="B575" s="6" t="s">
        <v>760</v>
      </c>
      <c r="C575" s="7" t="s">
        <v>345</v>
      </c>
      <c r="D575" s="8">
        <v>4.6609999999999996</v>
      </c>
    </row>
    <row r="576" spans="1:4" x14ac:dyDescent="0.25">
      <c r="A576" s="5">
        <v>100200</v>
      </c>
      <c r="B576" s="6" t="s">
        <v>761</v>
      </c>
      <c r="C576" s="7" t="s">
        <v>171</v>
      </c>
      <c r="D576" s="8">
        <v>6.2640000000000002</v>
      </c>
    </row>
    <row r="577" spans="1:4" x14ac:dyDescent="0.25">
      <c r="A577" s="5">
        <v>100300</v>
      </c>
      <c r="B577" s="6" t="s">
        <v>762</v>
      </c>
      <c r="C577" s="7" t="s">
        <v>171</v>
      </c>
      <c r="D577" s="8">
        <v>26.009699999999999</v>
      </c>
    </row>
    <row r="578" spans="1:4" x14ac:dyDescent="0.25">
      <c r="A578" s="5">
        <v>100400</v>
      </c>
      <c r="B578" s="6" t="s">
        <v>763</v>
      </c>
      <c r="C578" s="7" t="s">
        <v>171</v>
      </c>
      <c r="D578" s="8">
        <v>54.357599999999998</v>
      </c>
    </row>
    <row r="579" spans="1:4" x14ac:dyDescent="0.25">
      <c r="A579" s="5">
        <v>100500</v>
      </c>
      <c r="B579" s="6" t="s">
        <v>764</v>
      </c>
      <c r="C579" s="7" t="s">
        <v>171</v>
      </c>
      <c r="D579" s="8">
        <v>84.283000000000001</v>
      </c>
    </row>
    <row r="580" spans="1:4" x14ac:dyDescent="0.25">
      <c r="A580" s="5">
        <v>100600</v>
      </c>
      <c r="B580" s="6" t="s">
        <v>765</v>
      </c>
      <c r="C580" s="7" t="s">
        <v>171</v>
      </c>
      <c r="D580" s="8">
        <v>42.384300000000003</v>
      </c>
    </row>
    <row r="581" spans="1:4" x14ac:dyDescent="0.25">
      <c r="A581" s="5">
        <v>100700</v>
      </c>
      <c r="B581" s="6" t="s">
        <v>766</v>
      </c>
      <c r="C581" s="7" t="s">
        <v>205</v>
      </c>
      <c r="D581" s="8" t="s">
        <v>205</v>
      </c>
    </row>
    <row r="582" spans="1:4" ht="23.25" x14ac:dyDescent="0.25">
      <c r="A582" s="5">
        <v>100702</v>
      </c>
      <c r="B582" s="6" t="s">
        <v>767</v>
      </c>
      <c r="C582" s="7" t="s">
        <v>345</v>
      </c>
      <c r="D582" s="8">
        <v>578.75660000000005</v>
      </c>
    </row>
    <row r="583" spans="1:4" ht="23.25" x14ac:dyDescent="0.25">
      <c r="A583" s="5">
        <v>100703</v>
      </c>
      <c r="B583" s="6" t="s">
        <v>768</v>
      </c>
      <c r="C583" s="7" t="s">
        <v>345</v>
      </c>
      <c r="D583" s="8">
        <v>591.31359999999995</v>
      </c>
    </row>
    <row r="584" spans="1:4" ht="23.25" x14ac:dyDescent="0.25">
      <c r="A584" s="5">
        <v>100704</v>
      </c>
      <c r="B584" s="6" t="s">
        <v>769</v>
      </c>
      <c r="C584" s="7" t="s">
        <v>345</v>
      </c>
      <c r="D584" s="8">
        <v>612.45830000000001</v>
      </c>
    </row>
    <row r="585" spans="1:4" x14ac:dyDescent="0.25">
      <c r="A585" s="5">
        <v>100800</v>
      </c>
      <c r="B585" s="6" t="s">
        <v>770</v>
      </c>
      <c r="C585" s="7" t="s">
        <v>205</v>
      </c>
      <c r="D585" s="8" t="s">
        <v>205</v>
      </c>
    </row>
    <row r="586" spans="1:4" x14ac:dyDescent="0.25">
      <c r="A586" s="5">
        <v>100801</v>
      </c>
      <c r="B586" s="6" t="s">
        <v>771</v>
      </c>
      <c r="C586" s="7" t="s">
        <v>345</v>
      </c>
      <c r="D586" s="8">
        <v>2863.8413</v>
      </c>
    </row>
    <row r="587" spans="1:4" x14ac:dyDescent="0.25">
      <c r="A587" s="5">
        <v>100802</v>
      </c>
      <c r="B587" s="6" t="s">
        <v>772</v>
      </c>
      <c r="C587" s="7" t="s">
        <v>345</v>
      </c>
      <c r="D587" s="8">
        <v>3088.0212999999999</v>
      </c>
    </row>
    <row r="588" spans="1:4" x14ac:dyDescent="0.25">
      <c r="A588" s="5">
        <v>100900</v>
      </c>
      <c r="B588" s="6" t="s">
        <v>773</v>
      </c>
      <c r="C588" s="7" t="s">
        <v>174</v>
      </c>
      <c r="D588" s="8">
        <v>18.1677</v>
      </c>
    </row>
    <row r="589" spans="1:4" x14ac:dyDescent="0.25">
      <c r="A589" s="5">
        <v>101000</v>
      </c>
      <c r="B589" s="6" t="s">
        <v>774</v>
      </c>
      <c r="C589" s="7" t="s">
        <v>190</v>
      </c>
      <c r="D589" s="8">
        <v>6.3845999999999998</v>
      </c>
    </row>
    <row r="590" spans="1:4" x14ac:dyDescent="0.25">
      <c r="A590" s="5">
        <v>101100</v>
      </c>
      <c r="B590" s="6" t="s">
        <v>775</v>
      </c>
      <c r="C590" s="7" t="s">
        <v>642</v>
      </c>
      <c r="D590" s="8">
        <v>112.1399</v>
      </c>
    </row>
    <row r="591" spans="1:4" x14ac:dyDescent="0.25">
      <c r="A591" s="5">
        <v>101200</v>
      </c>
      <c r="B591" s="6" t="s">
        <v>776</v>
      </c>
      <c r="C591" s="7" t="s">
        <v>777</v>
      </c>
      <c r="D591" s="8">
        <v>0.91559999999999997</v>
      </c>
    </row>
    <row r="592" spans="1:4" ht="23.25" x14ac:dyDescent="0.25">
      <c r="A592" s="5">
        <v>101300</v>
      </c>
      <c r="B592" s="6" t="s">
        <v>778</v>
      </c>
      <c r="C592" s="7" t="s">
        <v>642</v>
      </c>
      <c r="D592" s="8">
        <v>101.09</v>
      </c>
    </row>
    <row r="593" spans="1:4" x14ac:dyDescent="0.25">
      <c r="A593" s="5">
        <v>101500</v>
      </c>
      <c r="B593" s="6" t="s">
        <v>779</v>
      </c>
      <c r="C593" s="7" t="s">
        <v>171</v>
      </c>
      <c r="D593" s="8">
        <v>1.4636</v>
      </c>
    </row>
    <row r="594" spans="1:4" x14ac:dyDescent="0.25">
      <c r="A594" s="5">
        <v>101600</v>
      </c>
      <c r="B594" s="6" t="s">
        <v>780</v>
      </c>
      <c r="C594" s="7" t="s">
        <v>205</v>
      </c>
      <c r="D594" s="8" t="s">
        <v>205</v>
      </c>
    </row>
    <row r="595" spans="1:4" x14ac:dyDescent="0.25">
      <c r="A595" s="5">
        <v>101601</v>
      </c>
      <c r="B595" s="6" t="s">
        <v>781</v>
      </c>
      <c r="C595" s="7" t="s">
        <v>171</v>
      </c>
      <c r="D595" s="8">
        <v>40.558599999999998</v>
      </c>
    </row>
    <row r="596" spans="1:4" x14ac:dyDescent="0.25">
      <c r="A596" s="5">
        <v>101602</v>
      </c>
      <c r="B596" s="6" t="s">
        <v>782</v>
      </c>
      <c r="C596" s="7" t="s">
        <v>174</v>
      </c>
      <c r="D596" s="8">
        <v>12.352499999999999</v>
      </c>
    </row>
    <row r="597" spans="1:4" x14ac:dyDescent="0.25">
      <c r="A597" s="5">
        <v>101603</v>
      </c>
      <c r="B597" s="6" t="s">
        <v>783</v>
      </c>
      <c r="C597" s="7" t="s">
        <v>171</v>
      </c>
      <c r="D597" s="8">
        <v>203.53139999999999</v>
      </c>
    </row>
    <row r="598" spans="1:4" x14ac:dyDescent="0.25">
      <c r="A598" s="5">
        <v>101700</v>
      </c>
      <c r="B598" s="6" t="s">
        <v>784</v>
      </c>
      <c r="C598" s="7" t="s">
        <v>171</v>
      </c>
      <c r="D598" s="8">
        <v>5.6984000000000004</v>
      </c>
    </row>
    <row r="599" spans="1:4" x14ac:dyDescent="0.25">
      <c r="A599" s="5">
        <v>101800</v>
      </c>
      <c r="B599" s="6" t="s">
        <v>785</v>
      </c>
      <c r="C599" s="7" t="s">
        <v>171</v>
      </c>
      <c r="D599" s="8">
        <v>3.1596000000000002</v>
      </c>
    </row>
    <row r="600" spans="1:4" x14ac:dyDescent="0.25">
      <c r="A600" s="5">
        <v>101900</v>
      </c>
      <c r="B600" s="6" t="s">
        <v>786</v>
      </c>
      <c r="C600" s="7" t="s">
        <v>171</v>
      </c>
      <c r="D600" s="8">
        <v>7.0235000000000003</v>
      </c>
    </row>
    <row r="601" spans="1:4" ht="23.25" x14ac:dyDescent="0.25">
      <c r="A601" s="5">
        <v>102000</v>
      </c>
      <c r="B601" s="6" t="s">
        <v>787</v>
      </c>
      <c r="C601" s="7" t="s">
        <v>642</v>
      </c>
      <c r="D601" s="8">
        <v>77.138400000000004</v>
      </c>
    </row>
    <row r="602" spans="1:4" x14ac:dyDescent="0.25">
      <c r="A602" s="5">
        <v>102100</v>
      </c>
      <c r="B602" s="6" t="s">
        <v>788</v>
      </c>
      <c r="C602" s="7" t="s">
        <v>171</v>
      </c>
      <c r="D602" s="8">
        <v>86.277600000000007</v>
      </c>
    </row>
    <row r="603" spans="1:4" x14ac:dyDescent="0.25">
      <c r="A603" s="5">
        <v>102200</v>
      </c>
      <c r="B603" s="6" t="s">
        <v>789</v>
      </c>
      <c r="C603" s="7" t="s">
        <v>171</v>
      </c>
      <c r="D603" s="8">
        <v>9.8666999999999998</v>
      </c>
    </row>
    <row r="604" spans="1:4" x14ac:dyDescent="0.25">
      <c r="A604" s="5">
        <v>102300</v>
      </c>
      <c r="B604" s="6" t="s">
        <v>790</v>
      </c>
      <c r="C604" s="7" t="s">
        <v>171</v>
      </c>
      <c r="D604" s="8">
        <v>19.032299999999999</v>
      </c>
    </row>
    <row r="605" spans="1:4" x14ac:dyDescent="0.25">
      <c r="A605" s="5">
        <v>102400</v>
      </c>
      <c r="B605" s="6" t="s">
        <v>791</v>
      </c>
      <c r="C605" s="7" t="s">
        <v>205</v>
      </c>
      <c r="D605" s="8" t="s">
        <v>205</v>
      </c>
    </row>
    <row r="606" spans="1:4" x14ac:dyDescent="0.25">
      <c r="A606" s="5">
        <v>102401</v>
      </c>
      <c r="B606" s="6" t="s">
        <v>792</v>
      </c>
      <c r="C606" s="7" t="s">
        <v>793</v>
      </c>
      <c r="D606" s="8">
        <v>0.7</v>
      </c>
    </row>
    <row r="607" spans="1:4" x14ac:dyDescent="0.25">
      <c r="A607" s="5">
        <v>102402</v>
      </c>
      <c r="B607" s="6" t="s">
        <v>794</v>
      </c>
      <c r="C607" s="7" t="s">
        <v>793</v>
      </c>
      <c r="D607" s="8">
        <v>1.03</v>
      </c>
    </row>
    <row r="608" spans="1:4" x14ac:dyDescent="0.25">
      <c r="A608" s="5">
        <v>102403</v>
      </c>
      <c r="B608" s="6" t="s">
        <v>795</v>
      </c>
      <c r="C608" s="7" t="s">
        <v>793</v>
      </c>
      <c r="D608" s="8">
        <v>1.33</v>
      </c>
    </row>
    <row r="609" spans="1:4" x14ac:dyDescent="0.25">
      <c r="A609" s="5">
        <v>102404</v>
      </c>
      <c r="B609" s="6" t="s">
        <v>796</v>
      </c>
      <c r="C609" s="7" t="s">
        <v>793</v>
      </c>
      <c r="D609" s="8">
        <v>2.02</v>
      </c>
    </row>
    <row r="610" spans="1:4" x14ac:dyDescent="0.25">
      <c r="A610" s="5">
        <v>102405</v>
      </c>
      <c r="B610" s="6" t="s">
        <v>797</v>
      </c>
      <c r="C610" s="7" t="s">
        <v>793</v>
      </c>
      <c r="D610" s="8">
        <v>2.1</v>
      </c>
    </row>
    <row r="611" spans="1:4" x14ac:dyDescent="0.25">
      <c r="A611" s="5">
        <v>102406</v>
      </c>
      <c r="B611" s="6" t="s">
        <v>798</v>
      </c>
      <c r="C611" s="7" t="s">
        <v>793</v>
      </c>
      <c r="D611" s="8">
        <v>2.37</v>
      </c>
    </row>
    <row r="612" spans="1:4" x14ac:dyDescent="0.25">
      <c r="A612" s="5">
        <v>102407</v>
      </c>
      <c r="B612" s="6" t="s">
        <v>799</v>
      </c>
      <c r="C612" s="7" t="s">
        <v>793</v>
      </c>
      <c r="D612" s="8">
        <v>2.79</v>
      </c>
    </row>
    <row r="613" spans="1:4" x14ac:dyDescent="0.25">
      <c r="A613" s="5">
        <v>102408</v>
      </c>
      <c r="B613" s="6" t="s">
        <v>800</v>
      </c>
      <c r="C613" s="7" t="s">
        <v>793</v>
      </c>
      <c r="D613" s="8">
        <v>1.87</v>
      </c>
    </row>
    <row r="614" spans="1:4" x14ac:dyDescent="0.25">
      <c r="A614" s="5">
        <v>102501</v>
      </c>
      <c r="B614" s="6" t="s">
        <v>801</v>
      </c>
      <c r="C614" s="7" t="s">
        <v>171</v>
      </c>
      <c r="D614" s="8">
        <v>38.145699999999998</v>
      </c>
    </row>
    <row r="615" spans="1:4" ht="23.25" x14ac:dyDescent="0.25">
      <c r="A615" s="5">
        <v>102503</v>
      </c>
      <c r="B615" s="6" t="s">
        <v>802</v>
      </c>
      <c r="C615" s="7" t="s">
        <v>171</v>
      </c>
      <c r="D615" s="8">
        <v>34.398499999999999</v>
      </c>
    </row>
    <row r="616" spans="1:4" x14ac:dyDescent="0.25">
      <c r="A616" s="14">
        <v>110000</v>
      </c>
      <c r="B616" s="16" t="s">
        <v>803</v>
      </c>
      <c r="C616" s="19"/>
      <c r="D616" s="12"/>
    </row>
    <row r="617" spans="1:4" x14ac:dyDescent="0.25">
      <c r="A617" s="5">
        <v>110200</v>
      </c>
      <c r="B617" s="6" t="s">
        <v>804</v>
      </c>
      <c r="C617" s="7" t="s">
        <v>196</v>
      </c>
      <c r="D617" s="8">
        <v>117.45099999999999</v>
      </c>
    </row>
    <row r="618" spans="1:4" x14ac:dyDescent="0.25">
      <c r="A618" s="5">
        <v>110300</v>
      </c>
      <c r="B618" s="6" t="s">
        <v>805</v>
      </c>
      <c r="C618" s="7" t="s">
        <v>196</v>
      </c>
      <c r="D618" s="8">
        <v>117.1481</v>
      </c>
    </row>
    <row r="619" spans="1:4" x14ac:dyDescent="0.25">
      <c r="A619" s="5">
        <v>110400</v>
      </c>
      <c r="B619" s="6" t="s">
        <v>806</v>
      </c>
      <c r="C619" s="7" t="s">
        <v>196</v>
      </c>
      <c r="D619" s="8">
        <v>126.31359999999999</v>
      </c>
    </row>
    <row r="620" spans="1:4" x14ac:dyDescent="0.25">
      <c r="A620" s="5">
        <v>110500</v>
      </c>
      <c r="B620" s="6" t="s">
        <v>807</v>
      </c>
      <c r="C620" s="7" t="s">
        <v>196</v>
      </c>
      <c r="D620" s="8">
        <v>114.7865</v>
      </c>
    </row>
    <row r="621" spans="1:4" x14ac:dyDescent="0.25">
      <c r="A621" s="5">
        <v>110600</v>
      </c>
      <c r="B621" s="6" t="s">
        <v>808</v>
      </c>
      <c r="C621" s="7" t="s">
        <v>196</v>
      </c>
      <c r="D621" s="8">
        <v>249.34399999999999</v>
      </c>
    </row>
    <row r="622" spans="1:4" x14ac:dyDescent="0.25">
      <c r="A622" s="5">
        <v>110700</v>
      </c>
      <c r="B622" s="6" t="s">
        <v>809</v>
      </c>
      <c r="C622" s="7" t="s">
        <v>196</v>
      </c>
      <c r="D622" s="8">
        <v>50.659100000000002</v>
      </c>
    </row>
    <row r="623" spans="1:4" x14ac:dyDescent="0.25">
      <c r="A623" s="5">
        <v>110800</v>
      </c>
      <c r="B623" s="6" t="s">
        <v>810</v>
      </c>
      <c r="C623" s="7" t="s">
        <v>196</v>
      </c>
      <c r="D623" s="8">
        <v>45.357900000000001</v>
      </c>
    </row>
    <row r="624" spans="1:4" x14ac:dyDescent="0.25">
      <c r="A624" s="5">
        <v>110900</v>
      </c>
      <c r="B624" s="6" t="s">
        <v>811</v>
      </c>
      <c r="C624" s="7" t="s">
        <v>196</v>
      </c>
      <c r="D624" s="8">
        <v>187.28100000000001</v>
      </c>
    </row>
    <row r="625" spans="1:4" x14ac:dyDescent="0.25">
      <c r="A625" s="5">
        <v>111000</v>
      </c>
      <c r="B625" s="6" t="s">
        <v>812</v>
      </c>
      <c r="C625" s="7" t="s">
        <v>196</v>
      </c>
      <c r="D625" s="8">
        <v>189.9513</v>
      </c>
    </row>
    <row r="626" spans="1:4" x14ac:dyDescent="0.25">
      <c r="A626" s="5">
        <v>111100</v>
      </c>
      <c r="B626" s="6" t="s">
        <v>813</v>
      </c>
      <c r="C626" s="7" t="s">
        <v>196</v>
      </c>
      <c r="D626" s="8">
        <v>163.6935</v>
      </c>
    </row>
    <row r="627" spans="1:4" x14ac:dyDescent="0.25">
      <c r="A627" s="5">
        <v>111400</v>
      </c>
      <c r="B627" s="6" t="s">
        <v>814</v>
      </c>
      <c r="C627" s="7" t="s">
        <v>196</v>
      </c>
      <c r="D627" s="8">
        <v>105.1416</v>
      </c>
    </row>
    <row r="628" spans="1:4" x14ac:dyDescent="0.25">
      <c r="A628" s="5">
        <v>111500</v>
      </c>
      <c r="B628" s="6" t="s">
        <v>815</v>
      </c>
      <c r="C628" s="7" t="s">
        <v>196</v>
      </c>
      <c r="D628" s="8">
        <v>74.908199999999994</v>
      </c>
    </row>
    <row r="629" spans="1:4" x14ac:dyDescent="0.25">
      <c r="A629" s="5">
        <v>111700</v>
      </c>
      <c r="B629" s="6" t="s">
        <v>816</v>
      </c>
      <c r="C629" s="7" t="s">
        <v>196</v>
      </c>
      <c r="D629" s="8">
        <v>160.96860000000001</v>
      </c>
    </row>
    <row r="630" spans="1:4" x14ac:dyDescent="0.25">
      <c r="A630" s="5">
        <v>111800</v>
      </c>
      <c r="B630" s="6" t="s">
        <v>817</v>
      </c>
      <c r="C630" s="7" t="s">
        <v>196</v>
      </c>
      <c r="D630" s="8">
        <v>91.198899999999995</v>
      </c>
    </row>
    <row r="631" spans="1:4" x14ac:dyDescent="0.25">
      <c r="A631" s="5">
        <v>111900</v>
      </c>
      <c r="B631" s="6" t="s">
        <v>818</v>
      </c>
      <c r="C631" s="7" t="s">
        <v>196</v>
      </c>
      <c r="D631" s="8">
        <v>212.22309999999999</v>
      </c>
    </row>
    <row r="632" spans="1:4" x14ac:dyDescent="0.25">
      <c r="A632" s="5">
        <v>112000</v>
      </c>
      <c r="B632" s="6" t="s">
        <v>819</v>
      </c>
      <c r="C632" s="7" t="s">
        <v>196</v>
      </c>
      <c r="D632" s="8">
        <v>219.47460000000001</v>
      </c>
    </row>
    <row r="633" spans="1:4" x14ac:dyDescent="0.25">
      <c r="A633" s="5">
        <v>112200</v>
      </c>
      <c r="B633" s="6" t="s">
        <v>820</v>
      </c>
      <c r="C633" s="7" t="s">
        <v>196</v>
      </c>
      <c r="D633" s="8">
        <v>49.7684</v>
      </c>
    </row>
    <row r="634" spans="1:4" x14ac:dyDescent="0.25">
      <c r="A634" s="5">
        <v>112300</v>
      </c>
      <c r="B634" s="6" t="s">
        <v>821</v>
      </c>
      <c r="C634" s="7" t="s">
        <v>196</v>
      </c>
      <c r="D634" s="8">
        <v>170.8272</v>
      </c>
    </row>
    <row r="635" spans="1:4" x14ac:dyDescent="0.25">
      <c r="A635" s="5">
        <v>112400</v>
      </c>
      <c r="B635" s="6" t="s">
        <v>822</v>
      </c>
      <c r="C635" s="7" t="s">
        <v>196</v>
      </c>
      <c r="D635" s="8">
        <v>24.232399999999998</v>
      </c>
    </row>
    <row r="636" spans="1:4" x14ac:dyDescent="0.25">
      <c r="A636" s="5">
        <v>112500</v>
      </c>
      <c r="B636" s="6" t="s">
        <v>823</v>
      </c>
      <c r="C636" s="7" t="s">
        <v>196</v>
      </c>
      <c r="D636" s="8">
        <v>149.12260000000001</v>
      </c>
    </row>
    <row r="637" spans="1:4" x14ac:dyDescent="0.25">
      <c r="A637" s="5">
        <v>112600</v>
      </c>
      <c r="B637" s="6" t="s">
        <v>824</v>
      </c>
      <c r="C637" s="7" t="s">
        <v>196</v>
      </c>
      <c r="D637" s="8">
        <v>148.59970000000001</v>
      </c>
    </row>
    <row r="638" spans="1:4" x14ac:dyDescent="0.25">
      <c r="A638" s="5">
        <v>112700</v>
      </c>
      <c r="B638" s="6" t="s">
        <v>825</v>
      </c>
      <c r="C638" s="7" t="s">
        <v>196</v>
      </c>
      <c r="D638" s="8">
        <v>80.740399999999994</v>
      </c>
    </row>
    <row r="639" spans="1:4" x14ac:dyDescent="0.25">
      <c r="A639" s="5">
        <v>112800</v>
      </c>
      <c r="B639" s="6" t="s">
        <v>826</v>
      </c>
      <c r="C639" s="7" t="s">
        <v>196</v>
      </c>
      <c r="D639" s="8">
        <v>263.91449999999998</v>
      </c>
    </row>
    <row r="640" spans="1:4" x14ac:dyDescent="0.25">
      <c r="A640" s="9">
        <v>120000</v>
      </c>
      <c r="B640" s="10" t="s">
        <v>827</v>
      </c>
      <c r="C640" s="17"/>
      <c r="D640" s="12"/>
    </row>
    <row r="641" spans="1:4" x14ac:dyDescent="0.25">
      <c r="A641" s="5">
        <v>120200</v>
      </c>
      <c r="B641" s="6" t="s">
        <v>828</v>
      </c>
      <c r="C641" s="7" t="s">
        <v>196</v>
      </c>
      <c r="D641" s="8">
        <v>21.5779</v>
      </c>
    </row>
    <row r="642" spans="1:4" x14ac:dyDescent="0.25">
      <c r="A642" s="5">
        <v>120300</v>
      </c>
      <c r="B642" s="6" t="s">
        <v>829</v>
      </c>
      <c r="C642" s="7" t="s">
        <v>196</v>
      </c>
      <c r="D642" s="8">
        <v>22.186699999999998</v>
      </c>
    </row>
    <row r="643" spans="1:4" x14ac:dyDescent="0.25">
      <c r="A643" s="5">
        <v>120400</v>
      </c>
      <c r="B643" s="6" t="s">
        <v>830</v>
      </c>
      <c r="C643" s="7" t="s">
        <v>196</v>
      </c>
      <c r="D643" s="8">
        <v>25.058199999999999</v>
      </c>
    </row>
    <row r="644" spans="1:4" x14ac:dyDescent="0.25">
      <c r="A644" s="5">
        <v>120500</v>
      </c>
      <c r="B644" s="6" t="s">
        <v>831</v>
      </c>
      <c r="C644" s="7" t="s">
        <v>196</v>
      </c>
      <c r="D644" s="8">
        <v>22.2224</v>
      </c>
    </row>
    <row r="645" spans="1:4" x14ac:dyDescent="0.25">
      <c r="A645" s="5">
        <v>120600</v>
      </c>
      <c r="B645" s="6" t="s">
        <v>832</v>
      </c>
      <c r="C645" s="7" t="s">
        <v>196</v>
      </c>
      <c r="D645" s="8">
        <v>23.0215</v>
      </c>
    </row>
    <row r="646" spans="1:4" x14ac:dyDescent="0.25">
      <c r="A646" s="5">
        <v>120700</v>
      </c>
      <c r="B646" s="6" t="s">
        <v>833</v>
      </c>
      <c r="C646" s="7" t="s">
        <v>196</v>
      </c>
      <c r="D646" s="8">
        <v>21.964600000000001</v>
      </c>
    </row>
    <row r="647" spans="1:4" x14ac:dyDescent="0.25">
      <c r="A647" s="5">
        <v>120800</v>
      </c>
      <c r="B647" s="6" t="s">
        <v>834</v>
      </c>
      <c r="C647" s="7" t="s">
        <v>196</v>
      </c>
      <c r="D647" s="8">
        <v>31.8383</v>
      </c>
    </row>
    <row r="648" spans="1:4" x14ac:dyDescent="0.25">
      <c r="A648" s="5">
        <v>120900</v>
      </c>
      <c r="B648" s="6" t="s">
        <v>835</v>
      </c>
      <c r="C648" s="7" t="s">
        <v>196</v>
      </c>
      <c r="D648" s="8">
        <v>34.828800000000001</v>
      </c>
    </row>
    <row r="649" spans="1:4" x14ac:dyDescent="0.25">
      <c r="A649" s="5">
        <v>121000</v>
      </c>
      <c r="B649" s="6" t="s">
        <v>836</v>
      </c>
      <c r="C649" s="7" t="s">
        <v>196</v>
      </c>
      <c r="D649" s="8">
        <v>21.681000000000001</v>
      </c>
    </row>
    <row r="650" spans="1:4" x14ac:dyDescent="0.25">
      <c r="A650" s="5">
        <v>121100</v>
      </c>
      <c r="B650" s="6" t="s">
        <v>837</v>
      </c>
      <c r="C650" s="7" t="s">
        <v>196</v>
      </c>
      <c r="D650" s="8">
        <v>17.8398</v>
      </c>
    </row>
    <row r="651" spans="1:4" x14ac:dyDescent="0.25">
      <c r="A651" s="5">
        <v>121200</v>
      </c>
      <c r="B651" s="6" t="s">
        <v>838</v>
      </c>
      <c r="C651" s="7" t="s">
        <v>196</v>
      </c>
      <c r="D651" s="8">
        <v>49.007800000000003</v>
      </c>
    </row>
    <row r="652" spans="1:4" x14ac:dyDescent="0.25">
      <c r="A652" s="5">
        <v>121300</v>
      </c>
      <c r="B652" s="6" t="s">
        <v>839</v>
      </c>
      <c r="C652" s="7" t="s">
        <v>196</v>
      </c>
      <c r="D652" s="8">
        <v>192.52500000000001</v>
      </c>
    </row>
    <row r="653" spans="1:4" x14ac:dyDescent="0.25">
      <c r="A653" s="9">
        <v>130000</v>
      </c>
      <c r="B653" s="10" t="s">
        <v>840</v>
      </c>
      <c r="C653" s="11"/>
      <c r="D653" s="12"/>
    </row>
    <row r="654" spans="1:4" x14ac:dyDescent="0.25">
      <c r="A654" s="5">
        <v>130100</v>
      </c>
      <c r="B654" s="6" t="s">
        <v>841</v>
      </c>
      <c r="C654" s="7" t="s">
        <v>205</v>
      </c>
      <c r="D654" s="8" t="s">
        <v>205</v>
      </c>
    </row>
    <row r="655" spans="1:4" x14ac:dyDescent="0.25">
      <c r="A655" s="5">
        <v>130101</v>
      </c>
      <c r="B655" s="6" t="s">
        <v>842</v>
      </c>
      <c r="C655" s="7" t="s">
        <v>174</v>
      </c>
      <c r="D655" s="8">
        <v>141.44</v>
      </c>
    </row>
    <row r="656" spans="1:4" x14ac:dyDescent="0.25">
      <c r="A656" s="5">
        <v>130102</v>
      </c>
      <c r="B656" s="6" t="s">
        <v>843</v>
      </c>
      <c r="C656" s="7" t="s">
        <v>174</v>
      </c>
      <c r="D656" s="8">
        <v>453.31</v>
      </c>
    </row>
    <row r="657" spans="1:4" x14ac:dyDescent="0.25">
      <c r="A657" s="5">
        <v>130103</v>
      </c>
      <c r="B657" s="6" t="s">
        <v>844</v>
      </c>
      <c r="C657" s="7" t="s">
        <v>174</v>
      </c>
      <c r="D657" s="8">
        <v>126.93</v>
      </c>
    </row>
    <row r="658" spans="1:4" x14ac:dyDescent="0.25">
      <c r="A658" s="5">
        <v>130104</v>
      </c>
      <c r="B658" s="6" t="s">
        <v>845</v>
      </c>
      <c r="C658" s="7" t="s">
        <v>174</v>
      </c>
      <c r="D658" s="8">
        <v>458.84</v>
      </c>
    </row>
    <row r="659" spans="1:4" x14ac:dyDescent="0.25">
      <c r="A659" s="5">
        <v>130105</v>
      </c>
      <c r="B659" s="6" t="s">
        <v>846</v>
      </c>
      <c r="C659" s="7" t="s">
        <v>174</v>
      </c>
      <c r="D659" s="8">
        <v>137.78</v>
      </c>
    </row>
    <row r="660" spans="1:4" x14ac:dyDescent="0.25">
      <c r="A660" s="5">
        <v>130106</v>
      </c>
      <c r="B660" s="6" t="s">
        <v>847</v>
      </c>
      <c r="C660" s="7" t="s">
        <v>174</v>
      </c>
      <c r="D660" s="8">
        <v>520.66</v>
      </c>
    </row>
    <row r="661" spans="1:4" x14ac:dyDescent="0.25">
      <c r="A661" s="5">
        <v>130107</v>
      </c>
      <c r="B661" s="6" t="s">
        <v>848</v>
      </c>
      <c r="C661" s="7" t="s">
        <v>174</v>
      </c>
      <c r="D661" s="8">
        <v>146.63</v>
      </c>
    </row>
    <row r="662" spans="1:4" x14ac:dyDescent="0.25">
      <c r="A662" s="5">
        <v>130108</v>
      </c>
      <c r="B662" s="6" t="s">
        <v>849</v>
      </c>
      <c r="C662" s="7" t="s">
        <v>174</v>
      </c>
      <c r="D662" s="8">
        <v>549.99</v>
      </c>
    </row>
    <row r="663" spans="1:4" x14ac:dyDescent="0.25">
      <c r="A663" s="5">
        <v>130109</v>
      </c>
      <c r="B663" s="6" t="s">
        <v>850</v>
      </c>
      <c r="C663" s="7" t="s">
        <v>174</v>
      </c>
      <c r="D663" s="8">
        <v>160.35</v>
      </c>
    </row>
    <row r="664" spans="1:4" x14ac:dyDescent="0.25">
      <c r="A664" s="5">
        <v>130110</v>
      </c>
      <c r="B664" s="6" t="s">
        <v>851</v>
      </c>
      <c r="C664" s="7" t="s">
        <v>174</v>
      </c>
      <c r="D664" s="8">
        <v>621.14</v>
      </c>
    </row>
    <row r="665" spans="1:4" x14ac:dyDescent="0.25">
      <c r="A665" s="5">
        <v>130111</v>
      </c>
      <c r="B665" s="6" t="s">
        <v>852</v>
      </c>
      <c r="C665" s="7" t="s">
        <v>174</v>
      </c>
      <c r="D665" s="8">
        <v>181.37</v>
      </c>
    </row>
    <row r="666" spans="1:4" x14ac:dyDescent="0.25">
      <c r="A666" s="5">
        <v>130112</v>
      </c>
      <c r="B666" s="6" t="s">
        <v>853</v>
      </c>
      <c r="C666" s="7" t="s">
        <v>174</v>
      </c>
      <c r="D666" s="8">
        <v>689.24</v>
      </c>
    </row>
    <row r="667" spans="1:4" x14ac:dyDescent="0.25">
      <c r="A667" s="5">
        <v>130113</v>
      </c>
      <c r="B667" s="6" t="s">
        <v>854</v>
      </c>
      <c r="C667" s="7" t="s">
        <v>174</v>
      </c>
      <c r="D667" s="8">
        <v>203.46</v>
      </c>
    </row>
    <row r="668" spans="1:4" x14ac:dyDescent="0.25">
      <c r="A668" s="5">
        <v>130114</v>
      </c>
      <c r="B668" s="6" t="s">
        <v>855</v>
      </c>
      <c r="C668" s="7" t="s">
        <v>174</v>
      </c>
      <c r="D668" s="8">
        <v>823.8</v>
      </c>
    </row>
    <row r="669" spans="1:4" x14ac:dyDescent="0.25">
      <c r="A669" s="5">
        <v>130115</v>
      </c>
      <c r="B669" s="6" t="s">
        <v>856</v>
      </c>
      <c r="C669" s="7" t="s">
        <v>174</v>
      </c>
      <c r="D669" s="8">
        <v>268.94</v>
      </c>
    </row>
    <row r="670" spans="1:4" x14ac:dyDescent="0.25">
      <c r="A670" s="5">
        <v>130116</v>
      </c>
      <c r="B670" s="6" t="s">
        <v>857</v>
      </c>
      <c r="C670" s="7" t="s">
        <v>174</v>
      </c>
      <c r="D670" s="8">
        <v>1018.78</v>
      </c>
    </row>
    <row r="671" spans="1:4" x14ac:dyDescent="0.25">
      <c r="A671" s="5">
        <v>130200</v>
      </c>
      <c r="B671" s="6" t="s">
        <v>858</v>
      </c>
      <c r="C671" s="7" t="s">
        <v>205</v>
      </c>
      <c r="D671" s="8" t="s">
        <v>205</v>
      </c>
    </row>
    <row r="672" spans="1:4" ht="23.25" x14ac:dyDescent="0.25">
      <c r="A672" s="5">
        <v>130201</v>
      </c>
      <c r="B672" s="6" t="s">
        <v>859</v>
      </c>
      <c r="C672" s="7" t="s">
        <v>642</v>
      </c>
      <c r="D672" s="8">
        <v>0.4</v>
      </c>
    </row>
    <row r="673" spans="1:4" ht="23.25" x14ac:dyDescent="0.25">
      <c r="A673" s="5">
        <v>130202</v>
      </c>
      <c r="B673" s="6" t="s">
        <v>860</v>
      </c>
      <c r="C673" s="7" t="s">
        <v>345</v>
      </c>
      <c r="D673" s="8">
        <v>95.72</v>
      </c>
    </row>
    <row r="674" spans="1:4" ht="23.25" x14ac:dyDescent="0.25">
      <c r="A674" s="1">
        <v>130203</v>
      </c>
      <c r="B674" s="2" t="s">
        <v>861</v>
      </c>
      <c r="C674" s="3" t="s">
        <v>642</v>
      </c>
      <c r="D674" s="4">
        <v>3.94</v>
      </c>
    </row>
    <row r="675" spans="1:4" ht="23.25" x14ac:dyDescent="0.25">
      <c r="A675" s="5">
        <v>130204</v>
      </c>
      <c r="B675" s="6" t="s">
        <v>862</v>
      </c>
      <c r="C675" s="7" t="s">
        <v>642</v>
      </c>
      <c r="D675" s="8">
        <v>4.0599999999999996</v>
      </c>
    </row>
    <row r="676" spans="1:4" ht="23.25" x14ac:dyDescent="0.25">
      <c r="A676" s="5">
        <v>130205</v>
      </c>
      <c r="B676" s="6" t="s">
        <v>863</v>
      </c>
      <c r="C676" s="7" t="s">
        <v>345</v>
      </c>
      <c r="D676" s="8">
        <v>26.6</v>
      </c>
    </row>
    <row r="677" spans="1:4" ht="23.25" x14ac:dyDescent="0.25">
      <c r="A677" s="5">
        <v>130206</v>
      </c>
      <c r="B677" s="6" t="s">
        <v>864</v>
      </c>
      <c r="C677" s="7" t="s">
        <v>642</v>
      </c>
      <c r="D677" s="8">
        <v>8.01</v>
      </c>
    </row>
    <row r="678" spans="1:4" x14ac:dyDescent="0.25">
      <c r="A678" s="9">
        <v>140000</v>
      </c>
      <c r="B678" s="10" t="s">
        <v>865</v>
      </c>
      <c r="C678" s="11"/>
      <c r="D678" s="12"/>
    </row>
    <row r="679" spans="1:4" x14ac:dyDescent="0.25">
      <c r="A679" s="5">
        <v>140100</v>
      </c>
      <c r="B679" s="6" t="s">
        <v>866</v>
      </c>
      <c r="C679" s="7" t="s">
        <v>205</v>
      </c>
      <c r="D679" s="8" t="s">
        <v>205</v>
      </c>
    </row>
    <row r="680" spans="1:4" x14ac:dyDescent="0.25">
      <c r="A680" s="5">
        <v>140101</v>
      </c>
      <c r="B680" s="6" t="s">
        <v>393</v>
      </c>
      <c r="C680" s="7" t="s">
        <v>345</v>
      </c>
      <c r="D680" s="8">
        <v>44.182000000000002</v>
      </c>
    </row>
    <row r="681" spans="1:4" ht="34.5" x14ac:dyDescent="0.25">
      <c r="A681" s="5">
        <v>140102</v>
      </c>
      <c r="B681" s="6" t="s">
        <v>867</v>
      </c>
      <c r="C681" s="7" t="s">
        <v>345</v>
      </c>
      <c r="D681" s="8">
        <v>49.052100000000003</v>
      </c>
    </row>
    <row r="682" spans="1:4" x14ac:dyDescent="0.25">
      <c r="A682" s="5">
        <v>140103</v>
      </c>
      <c r="B682" s="6" t="s">
        <v>868</v>
      </c>
      <c r="C682" s="7" t="s">
        <v>345</v>
      </c>
      <c r="D682" s="8">
        <v>22.4559</v>
      </c>
    </row>
    <row r="683" spans="1:4" ht="23.25" x14ac:dyDescent="0.25">
      <c r="A683" s="5">
        <v>140104</v>
      </c>
      <c r="B683" s="6" t="s">
        <v>869</v>
      </c>
      <c r="C683" s="7" t="s">
        <v>345</v>
      </c>
      <c r="D683" s="8">
        <v>16.9329</v>
      </c>
    </row>
    <row r="684" spans="1:4" ht="23.25" x14ac:dyDescent="0.25">
      <c r="A684" s="5">
        <v>140105</v>
      </c>
      <c r="B684" s="6" t="s">
        <v>870</v>
      </c>
      <c r="C684" s="7" t="s">
        <v>345</v>
      </c>
      <c r="D684" s="8">
        <v>16.9329</v>
      </c>
    </row>
    <row r="685" spans="1:4" ht="23.25" x14ac:dyDescent="0.25">
      <c r="A685" s="5">
        <v>140106</v>
      </c>
      <c r="B685" s="6" t="s">
        <v>871</v>
      </c>
      <c r="C685" s="7" t="s">
        <v>345</v>
      </c>
      <c r="D685" s="8">
        <v>16.9329</v>
      </c>
    </row>
    <row r="686" spans="1:4" ht="23.25" x14ac:dyDescent="0.25">
      <c r="A686" s="5">
        <v>140107</v>
      </c>
      <c r="B686" s="6" t="s">
        <v>872</v>
      </c>
      <c r="C686" s="7" t="s">
        <v>345</v>
      </c>
      <c r="D686" s="8">
        <v>16.9329</v>
      </c>
    </row>
    <row r="687" spans="1:4" ht="23.25" x14ac:dyDescent="0.25">
      <c r="A687" s="5">
        <v>140108</v>
      </c>
      <c r="B687" s="6" t="s">
        <v>873</v>
      </c>
      <c r="C687" s="7" t="s">
        <v>345</v>
      </c>
      <c r="D687" s="8">
        <v>16.9329</v>
      </c>
    </row>
    <row r="688" spans="1:4" ht="23.25" x14ac:dyDescent="0.25">
      <c r="A688" s="5">
        <v>140109</v>
      </c>
      <c r="B688" s="6" t="s">
        <v>874</v>
      </c>
      <c r="C688" s="7" t="s">
        <v>345</v>
      </c>
      <c r="D688" s="8">
        <v>16.9329</v>
      </c>
    </row>
    <row r="689" spans="1:4" x14ac:dyDescent="0.25">
      <c r="A689" s="5">
        <v>140110</v>
      </c>
      <c r="B689" s="6" t="s">
        <v>875</v>
      </c>
      <c r="C689" s="7" t="s">
        <v>345</v>
      </c>
      <c r="D689" s="8">
        <v>19.101500000000001</v>
      </c>
    </row>
    <row r="690" spans="1:4" x14ac:dyDescent="0.25">
      <c r="A690" s="5">
        <v>140111</v>
      </c>
      <c r="B690" s="6" t="s">
        <v>876</v>
      </c>
      <c r="C690" s="7" t="s">
        <v>345</v>
      </c>
      <c r="D690" s="8">
        <v>35.679499999999997</v>
      </c>
    </row>
    <row r="691" spans="1:4" x14ac:dyDescent="0.25">
      <c r="A691" s="5">
        <v>140200</v>
      </c>
      <c r="B691" s="6" t="s">
        <v>877</v>
      </c>
      <c r="C691" s="7" t="s">
        <v>205</v>
      </c>
      <c r="D691" s="8" t="s">
        <v>205</v>
      </c>
    </row>
    <row r="692" spans="1:4" x14ac:dyDescent="0.25">
      <c r="A692" s="5">
        <v>140201</v>
      </c>
      <c r="B692" s="6" t="s">
        <v>878</v>
      </c>
      <c r="C692" s="7" t="s">
        <v>345</v>
      </c>
      <c r="D692" s="8">
        <v>104.2945</v>
      </c>
    </row>
    <row r="693" spans="1:4" ht="23.25" x14ac:dyDescent="0.25">
      <c r="A693" s="5">
        <v>140202</v>
      </c>
      <c r="B693" s="6" t="s">
        <v>879</v>
      </c>
      <c r="C693" s="7" t="s">
        <v>345</v>
      </c>
      <c r="D693" s="8">
        <v>68.2881</v>
      </c>
    </row>
    <row r="694" spans="1:4" x14ac:dyDescent="0.25">
      <c r="A694" s="5">
        <v>140203</v>
      </c>
      <c r="B694" s="6" t="s">
        <v>880</v>
      </c>
      <c r="C694" s="7" t="s">
        <v>345</v>
      </c>
      <c r="D694" s="8">
        <v>80.163899999999998</v>
      </c>
    </row>
    <row r="695" spans="1:4" ht="23.25" x14ac:dyDescent="0.25">
      <c r="A695" s="5">
        <v>140204</v>
      </c>
      <c r="B695" s="6" t="s">
        <v>881</v>
      </c>
      <c r="C695" s="7" t="s">
        <v>345</v>
      </c>
      <c r="D695" s="8">
        <v>22.703700000000001</v>
      </c>
    </row>
    <row r="696" spans="1:4" ht="23.25" x14ac:dyDescent="0.25">
      <c r="A696" s="5">
        <v>140205</v>
      </c>
      <c r="B696" s="6" t="s">
        <v>882</v>
      </c>
      <c r="C696" s="7" t="s">
        <v>345</v>
      </c>
      <c r="D696" s="8">
        <v>28.474499999999999</v>
      </c>
    </row>
    <row r="697" spans="1:4" ht="23.25" x14ac:dyDescent="0.25">
      <c r="A697" s="5">
        <v>140206</v>
      </c>
      <c r="B697" s="6" t="s">
        <v>883</v>
      </c>
      <c r="C697" s="7" t="s">
        <v>345</v>
      </c>
      <c r="D697" s="8">
        <v>34.2453</v>
      </c>
    </row>
    <row r="698" spans="1:4" ht="23.25" x14ac:dyDescent="0.25">
      <c r="A698" s="5">
        <v>140207</v>
      </c>
      <c r="B698" s="6" t="s">
        <v>884</v>
      </c>
      <c r="C698" s="7" t="s">
        <v>345</v>
      </c>
      <c r="D698" s="8">
        <v>40.016100000000002</v>
      </c>
    </row>
    <row r="699" spans="1:4" ht="23.25" x14ac:dyDescent="0.25">
      <c r="A699" s="5">
        <v>140208</v>
      </c>
      <c r="B699" s="6" t="s">
        <v>885</v>
      </c>
      <c r="C699" s="7" t="s">
        <v>345</v>
      </c>
      <c r="D699" s="8">
        <v>45.786900000000003</v>
      </c>
    </row>
    <row r="700" spans="1:4" ht="23.25" x14ac:dyDescent="0.25">
      <c r="A700" s="5">
        <v>140209</v>
      </c>
      <c r="B700" s="6" t="s">
        <v>886</v>
      </c>
      <c r="C700" s="7" t="s">
        <v>345</v>
      </c>
      <c r="D700" s="8">
        <v>51.557699999999997</v>
      </c>
    </row>
    <row r="701" spans="1:4" x14ac:dyDescent="0.25">
      <c r="A701" s="5">
        <v>140210</v>
      </c>
      <c r="B701" s="6" t="s">
        <v>887</v>
      </c>
      <c r="C701" s="7" t="s">
        <v>345</v>
      </c>
      <c r="D701" s="8">
        <v>76.8095</v>
      </c>
    </row>
    <row r="702" spans="1:4" x14ac:dyDescent="0.25">
      <c r="A702" s="5">
        <v>140211</v>
      </c>
      <c r="B702" s="6" t="s">
        <v>888</v>
      </c>
      <c r="C702" s="7" t="s">
        <v>345</v>
      </c>
      <c r="D702" s="8">
        <v>93.387500000000003</v>
      </c>
    </row>
    <row r="703" spans="1:4" x14ac:dyDescent="0.25">
      <c r="A703" s="9">
        <v>150000</v>
      </c>
      <c r="B703" s="10" t="s">
        <v>889</v>
      </c>
      <c r="C703" s="11"/>
      <c r="D703" s="12"/>
    </row>
    <row r="704" spans="1:4" ht="23.25" x14ac:dyDescent="0.25">
      <c r="A704" s="5">
        <v>150100</v>
      </c>
      <c r="B704" s="6" t="s">
        <v>890</v>
      </c>
      <c r="C704" s="7" t="s">
        <v>345</v>
      </c>
      <c r="D704" s="8">
        <v>256.84840000000003</v>
      </c>
    </row>
    <row r="705" spans="1:4" x14ac:dyDescent="0.25">
      <c r="A705" s="5">
        <v>150200</v>
      </c>
      <c r="B705" s="6" t="s">
        <v>891</v>
      </c>
      <c r="C705" s="7" t="s">
        <v>345</v>
      </c>
      <c r="D705" s="8">
        <v>112.956</v>
      </c>
    </row>
    <row r="706" spans="1:4" x14ac:dyDescent="0.25">
      <c r="A706" s="5">
        <v>150300</v>
      </c>
      <c r="B706" s="6" t="s">
        <v>892</v>
      </c>
      <c r="C706" s="7" t="s">
        <v>174</v>
      </c>
      <c r="D706" s="8">
        <v>74.312799999999996</v>
      </c>
    </row>
    <row r="707" spans="1:4" ht="34.5" x14ac:dyDescent="0.25">
      <c r="A707" s="5">
        <v>150400</v>
      </c>
      <c r="B707" s="6" t="s">
        <v>893</v>
      </c>
      <c r="C707" s="7" t="s">
        <v>205</v>
      </c>
      <c r="D707" s="8" t="s">
        <v>205</v>
      </c>
    </row>
    <row r="708" spans="1:4" ht="34.5" x14ac:dyDescent="0.25">
      <c r="A708" s="5">
        <v>150401</v>
      </c>
      <c r="B708" s="6" t="s">
        <v>894</v>
      </c>
      <c r="C708" s="7" t="s">
        <v>174</v>
      </c>
      <c r="D708" s="8">
        <v>250.14859999999999</v>
      </c>
    </row>
    <row r="709" spans="1:4" ht="34.5" x14ac:dyDescent="0.25">
      <c r="A709" s="5">
        <v>150402</v>
      </c>
      <c r="B709" s="6" t="s">
        <v>895</v>
      </c>
      <c r="C709" s="7" t="s">
        <v>174</v>
      </c>
      <c r="D709" s="8">
        <v>275.38830000000002</v>
      </c>
    </row>
    <row r="710" spans="1:4" ht="34.5" x14ac:dyDescent="0.25">
      <c r="A710" s="5">
        <v>150403</v>
      </c>
      <c r="B710" s="6" t="s">
        <v>896</v>
      </c>
      <c r="C710" s="7" t="s">
        <v>174</v>
      </c>
      <c r="D710" s="8">
        <v>299.87860000000001</v>
      </c>
    </row>
    <row r="711" spans="1:4" ht="34.5" x14ac:dyDescent="0.25">
      <c r="A711" s="5">
        <v>150404</v>
      </c>
      <c r="B711" s="6" t="s">
        <v>897</v>
      </c>
      <c r="C711" s="7" t="s">
        <v>174</v>
      </c>
      <c r="D711" s="8">
        <v>325.11829999999998</v>
      </c>
    </row>
    <row r="712" spans="1:4" ht="34.5" x14ac:dyDescent="0.25">
      <c r="A712" s="5">
        <v>150405</v>
      </c>
      <c r="B712" s="6" t="s">
        <v>898</v>
      </c>
      <c r="C712" s="7" t="s">
        <v>174</v>
      </c>
      <c r="D712" s="8">
        <v>350.358</v>
      </c>
    </row>
    <row r="713" spans="1:4" ht="23.25" x14ac:dyDescent="0.25">
      <c r="A713" s="5">
        <v>150500</v>
      </c>
      <c r="B713" s="6" t="s">
        <v>899</v>
      </c>
      <c r="C713" s="7" t="s">
        <v>205</v>
      </c>
      <c r="D713" s="8" t="s">
        <v>205</v>
      </c>
    </row>
    <row r="714" spans="1:4" ht="23.25" x14ac:dyDescent="0.25">
      <c r="A714" s="5">
        <v>150501</v>
      </c>
      <c r="B714" s="6" t="s">
        <v>900</v>
      </c>
      <c r="C714" s="7" t="s">
        <v>174</v>
      </c>
      <c r="D714" s="8">
        <v>254.6448</v>
      </c>
    </row>
    <row r="715" spans="1:4" ht="23.25" x14ac:dyDescent="0.25">
      <c r="A715" s="5">
        <v>150502</v>
      </c>
      <c r="B715" s="6" t="s">
        <v>901</v>
      </c>
      <c r="C715" s="7" t="s">
        <v>174</v>
      </c>
      <c r="D715" s="8">
        <v>280.63389999999998</v>
      </c>
    </row>
    <row r="716" spans="1:4" ht="23.25" x14ac:dyDescent="0.25">
      <c r="A716" s="5">
        <v>150503</v>
      </c>
      <c r="B716" s="6" t="s">
        <v>902</v>
      </c>
      <c r="C716" s="7" t="s">
        <v>174</v>
      </c>
      <c r="D716" s="8">
        <v>305.87349999999998</v>
      </c>
    </row>
    <row r="717" spans="1:4" ht="23.25" x14ac:dyDescent="0.25">
      <c r="A717" s="5">
        <v>150504</v>
      </c>
      <c r="B717" s="6" t="s">
        <v>903</v>
      </c>
      <c r="C717" s="7" t="s">
        <v>174</v>
      </c>
      <c r="D717" s="8">
        <v>331.11320000000001</v>
      </c>
    </row>
    <row r="718" spans="1:4" x14ac:dyDescent="0.25">
      <c r="A718" s="5">
        <v>150600</v>
      </c>
      <c r="B718" s="6" t="s">
        <v>904</v>
      </c>
      <c r="C718" s="7" t="s">
        <v>205</v>
      </c>
      <c r="D718" s="8" t="s">
        <v>205</v>
      </c>
    </row>
    <row r="719" spans="1:4" ht="23.25" x14ac:dyDescent="0.25">
      <c r="A719" s="5">
        <v>150601</v>
      </c>
      <c r="B719" s="6" t="s">
        <v>905</v>
      </c>
      <c r="C719" s="7" t="s">
        <v>174</v>
      </c>
      <c r="D719" s="8">
        <v>2745.42</v>
      </c>
    </row>
    <row r="720" spans="1:4" ht="23.25" x14ac:dyDescent="0.25">
      <c r="A720" s="5">
        <v>150602</v>
      </c>
      <c r="B720" s="6" t="s">
        <v>906</v>
      </c>
      <c r="C720" s="7" t="s">
        <v>174</v>
      </c>
      <c r="D720" s="8">
        <v>3135.2</v>
      </c>
    </row>
    <row r="721" spans="1:4" ht="23.25" x14ac:dyDescent="0.25">
      <c r="A721" s="5">
        <v>150603</v>
      </c>
      <c r="B721" s="6" t="s">
        <v>907</v>
      </c>
      <c r="C721" s="7" t="s">
        <v>174</v>
      </c>
      <c r="D721" s="8">
        <v>3440.24</v>
      </c>
    </row>
    <row r="722" spans="1:4" ht="23.25" x14ac:dyDescent="0.25">
      <c r="A722" s="5">
        <v>150604</v>
      </c>
      <c r="B722" s="6" t="s">
        <v>908</v>
      </c>
      <c r="C722" s="7" t="s">
        <v>174</v>
      </c>
      <c r="D722" s="8">
        <v>3813.08</v>
      </c>
    </row>
    <row r="723" spans="1:4" ht="23.25" x14ac:dyDescent="0.25">
      <c r="A723" s="5">
        <v>150605</v>
      </c>
      <c r="B723" s="6" t="s">
        <v>909</v>
      </c>
      <c r="C723" s="7" t="s">
        <v>174</v>
      </c>
      <c r="D723" s="8">
        <v>4135.07</v>
      </c>
    </row>
    <row r="724" spans="1:4" ht="23.25" x14ac:dyDescent="0.25">
      <c r="A724" s="5">
        <v>150606</v>
      </c>
      <c r="B724" s="6" t="s">
        <v>910</v>
      </c>
      <c r="C724" s="7" t="s">
        <v>174</v>
      </c>
      <c r="D724" s="8">
        <v>4507.91</v>
      </c>
    </row>
    <row r="725" spans="1:4" ht="23.25" x14ac:dyDescent="0.25">
      <c r="A725" s="5">
        <v>150607</v>
      </c>
      <c r="B725" s="6" t="s">
        <v>911</v>
      </c>
      <c r="C725" s="7" t="s">
        <v>174</v>
      </c>
      <c r="D725" s="8">
        <v>4812.95</v>
      </c>
    </row>
    <row r="726" spans="1:4" ht="23.25" x14ac:dyDescent="0.25">
      <c r="A726" s="5">
        <v>150608</v>
      </c>
      <c r="B726" s="6" t="s">
        <v>912</v>
      </c>
      <c r="C726" s="7" t="s">
        <v>174</v>
      </c>
      <c r="D726" s="8">
        <v>5185.79</v>
      </c>
    </row>
    <row r="727" spans="1:4" ht="23.25" x14ac:dyDescent="0.25">
      <c r="A727" s="5">
        <v>150609</v>
      </c>
      <c r="B727" s="6" t="s">
        <v>913</v>
      </c>
      <c r="C727" s="7" t="s">
        <v>174</v>
      </c>
      <c r="D727" s="8">
        <v>5507.78</v>
      </c>
    </row>
    <row r="728" spans="1:4" ht="23.25" x14ac:dyDescent="0.25">
      <c r="A728" s="5">
        <v>150610</v>
      </c>
      <c r="B728" s="6" t="s">
        <v>914</v>
      </c>
      <c r="C728" s="7" t="s">
        <v>174</v>
      </c>
      <c r="D728" s="8">
        <v>4050.99</v>
      </c>
    </row>
    <row r="729" spans="1:4" ht="23.25" x14ac:dyDescent="0.25">
      <c r="A729" s="5">
        <v>150611</v>
      </c>
      <c r="B729" s="6" t="s">
        <v>915</v>
      </c>
      <c r="C729" s="7" t="s">
        <v>174</v>
      </c>
      <c r="D729" s="8">
        <v>4488.49</v>
      </c>
    </row>
    <row r="730" spans="1:4" ht="23.25" x14ac:dyDescent="0.25">
      <c r="A730" s="5">
        <v>150612</v>
      </c>
      <c r="B730" s="6" t="s">
        <v>916</v>
      </c>
      <c r="C730" s="7" t="s">
        <v>174</v>
      </c>
      <c r="D730" s="8">
        <v>4861.18</v>
      </c>
    </row>
    <row r="731" spans="1:4" ht="23.25" x14ac:dyDescent="0.25">
      <c r="A731" s="5">
        <v>150613</v>
      </c>
      <c r="B731" s="6" t="s">
        <v>917</v>
      </c>
      <c r="C731" s="7" t="s">
        <v>174</v>
      </c>
      <c r="D731" s="8">
        <v>5298.69</v>
      </c>
    </row>
    <row r="732" spans="1:4" ht="23.25" x14ac:dyDescent="0.25">
      <c r="A732" s="5">
        <v>150614</v>
      </c>
      <c r="B732" s="6" t="s">
        <v>918</v>
      </c>
      <c r="C732" s="7" t="s">
        <v>174</v>
      </c>
      <c r="D732" s="8">
        <v>5671.38</v>
      </c>
    </row>
    <row r="733" spans="1:4" ht="23.25" x14ac:dyDescent="0.25">
      <c r="A733" s="5">
        <v>150615</v>
      </c>
      <c r="B733" s="6" t="s">
        <v>919</v>
      </c>
      <c r="C733" s="7" t="s">
        <v>174</v>
      </c>
      <c r="D733" s="8">
        <v>6108.89</v>
      </c>
    </row>
    <row r="734" spans="1:4" ht="23.25" x14ac:dyDescent="0.25">
      <c r="A734" s="5">
        <v>150616</v>
      </c>
      <c r="B734" s="6" t="s">
        <v>920</v>
      </c>
      <c r="C734" s="7" t="s">
        <v>174</v>
      </c>
      <c r="D734" s="8">
        <v>6481.58</v>
      </c>
    </row>
    <row r="735" spans="1:4" x14ac:dyDescent="0.25">
      <c r="A735" s="5">
        <v>150700</v>
      </c>
      <c r="B735" s="6" t="s">
        <v>921</v>
      </c>
      <c r="C735" s="7" t="s">
        <v>205</v>
      </c>
      <c r="D735" s="8" t="s">
        <v>205</v>
      </c>
    </row>
    <row r="736" spans="1:4" ht="23.25" x14ac:dyDescent="0.25">
      <c r="A736" s="5">
        <v>150701</v>
      </c>
      <c r="B736" s="6" t="s">
        <v>922</v>
      </c>
      <c r="C736" s="7" t="s">
        <v>174</v>
      </c>
      <c r="D736" s="8">
        <v>1723.58</v>
      </c>
    </row>
    <row r="737" spans="1:4" ht="23.25" x14ac:dyDescent="0.25">
      <c r="A737" s="5">
        <v>150702</v>
      </c>
      <c r="B737" s="6" t="s">
        <v>923</v>
      </c>
      <c r="C737" s="7" t="s">
        <v>174</v>
      </c>
      <c r="D737" s="8">
        <v>1968.22</v>
      </c>
    </row>
    <row r="738" spans="1:4" ht="23.25" x14ac:dyDescent="0.25">
      <c r="A738" s="5">
        <v>150703</v>
      </c>
      <c r="B738" s="6" t="s">
        <v>924</v>
      </c>
      <c r="C738" s="7" t="s">
        <v>174</v>
      </c>
      <c r="D738" s="8">
        <v>2168.38</v>
      </c>
    </row>
    <row r="739" spans="1:4" ht="23.25" x14ac:dyDescent="0.25">
      <c r="A739" s="5">
        <v>150704</v>
      </c>
      <c r="B739" s="6" t="s">
        <v>925</v>
      </c>
      <c r="C739" s="7" t="s">
        <v>174</v>
      </c>
      <c r="D739" s="8">
        <v>2413.0100000000002</v>
      </c>
    </row>
    <row r="740" spans="1:4" ht="23.25" x14ac:dyDescent="0.25">
      <c r="A740" s="5">
        <v>150705</v>
      </c>
      <c r="B740" s="6" t="s">
        <v>926</v>
      </c>
      <c r="C740" s="7" t="s">
        <v>174</v>
      </c>
      <c r="D740" s="8">
        <v>2602.0500000000002</v>
      </c>
    </row>
    <row r="741" spans="1:4" ht="23.25" x14ac:dyDescent="0.25">
      <c r="A741" s="5">
        <v>150706</v>
      </c>
      <c r="B741" s="6" t="s">
        <v>927</v>
      </c>
      <c r="C741" s="7" t="s">
        <v>174</v>
      </c>
      <c r="D741" s="8">
        <v>2824.45</v>
      </c>
    </row>
    <row r="742" spans="1:4" ht="23.25" x14ac:dyDescent="0.25">
      <c r="A742" s="5">
        <v>150707</v>
      </c>
      <c r="B742" s="6" t="s">
        <v>928</v>
      </c>
      <c r="C742" s="7" t="s">
        <v>174</v>
      </c>
      <c r="D742" s="8">
        <v>3013.49</v>
      </c>
    </row>
    <row r="743" spans="1:4" ht="23.25" x14ac:dyDescent="0.25">
      <c r="A743" s="5">
        <v>150708</v>
      </c>
      <c r="B743" s="6" t="s">
        <v>929</v>
      </c>
      <c r="C743" s="7" t="s">
        <v>174</v>
      </c>
      <c r="D743" s="8">
        <v>3258.13</v>
      </c>
    </row>
    <row r="744" spans="1:4" ht="23.25" x14ac:dyDescent="0.25">
      <c r="A744" s="5">
        <v>150709</v>
      </c>
      <c r="B744" s="6" t="s">
        <v>930</v>
      </c>
      <c r="C744" s="7" t="s">
        <v>174</v>
      </c>
      <c r="D744" s="8">
        <v>3458.29</v>
      </c>
    </row>
    <row r="745" spans="1:4" ht="23.25" x14ac:dyDescent="0.25">
      <c r="A745" s="5">
        <v>150710</v>
      </c>
      <c r="B745" s="6" t="s">
        <v>931</v>
      </c>
      <c r="C745" s="7" t="s">
        <v>174</v>
      </c>
      <c r="D745" s="8">
        <v>2613.8200000000002</v>
      </c>
    </row>
    <row r="746" spans="1:4" ht="23.25" x14ac:dyDescent="0.25">
      <c r="A746" s="5">
        <v>150711</v>
      </c>
      <c r="B746" s="6" t="s">
        <v>932</v>
      </c>
      <c r="C746" s="7" t="s">
        <v>174</v>
      </c>
      <c r="D746" s="8">
        <v>2895.81</v>
      </c>
    </row>
    <row r="747" spans="1:4" ht="23.25" x14ac:dyDescent="0.25">
      <c r="A747" s="5">
        <v>150712</v>
      </c>
      <c r="B747" s="6" t="s">
        <v>933</v>
      </c>
      <c r="C747" s="7" t="s">
        <v>174</v>
      </c>
      <c r="D747" s="8">
        <v>3134.42</v>
      </c>
    </row>
    <row r="748" spans="1:4" ht="23.25" x14ac:dyDescent="0.25">
      <c r="A748" s="5">
        <v>150713</v>
      </c>
      <c r="B748" s="6" t="s">
        <v>934</v>
      </c>
      <c r="C748" s="7" t="s">
        <v>174</v>
      </c>
      <c r="D748" s="8">
        <v>3416.41</v>
      </c>
    </row>
    <row r="749" spans="1:4" ht="23.25" x14ac:dyDescent="0.25">
      <c r="A749" s="5">
        <v>150714</v>
      </c>
      <c r="B749" s="6" t="s">
        <v>935</v>
      </c>
      <c r="C749" s="7" t="s">
        <v>174</v>
      </c>
      <c r="D749" s="8">
        <v>3655.02</v>
      </c>
    </row>
    <row r="750" spans="1:4" ht="23.25" x14ac:dyDescent="0.25">
      <c r="A750" s="1">
        <v>150715</v>
      </c>
      <c r="B750" s="2" t="s">
        <v>936</v>
      </c>
      <c r="C750" s="3" t="s">
        <v>174</v>
      </c>
      <c r="D750" s="4">
        <v>3937.01</v>
      </c>
    </row>
    <row r="751" spans="1:4" ht="23.25" x14ac:dyDescent="0.25">
      <c r="A751" s="13">
        <v>150716</v>
      </c>
      <c r="B751" s="15" t="s">
        <v>937</v>
      </c>
      <c r="C751" s="18" t="s">
        <v>174</v>
      </c>
      <c r="D751" s="20">
        <v>4175.6099999999997</v>
      </c>
    </row>
    <row r="752" spans="1:4" x14ac:dyDescent="0.25">
      <c r="A752" s="5">
        <v>150800</v>
      </c>
      <c r="B752" s="6" t="s">
        <v>938</v>
      </c>
      <c r="C752" s="7" t="s">
        <v>642</v>
      </c>
      <c r="D752" s="8">
        <v>10.5799</v>
      </c>
    </row>
    <row r="753" spans="1:4" ht="23.25" x14ac:dyDescent="0.25">
      <c r="A753" s="5">
        <v>150900</v>
      </c>
      <c r="B753" s="6" t="s">
        <v>939</v>
      </c>
      <c r="C753" s="7" t="s">
        <v>174</v>
      </c>
      <c r="D753" s="8">
        <v>73.881500000000003</v>
      </c>
    </row>
    <row r="754" spans="1:4" ht="23.25" x14ac:dyDescent="0.25">
      <c r="A754" s="5">
        <v>151000</v>
      </c>
      <c r="B754" s="6" t="s">
        <v>940</v>
      </c>
      <c r="C754" s="7" t="s">
        <v>171</v>
      </c>
      <c r="D754" s="8">
        <v>30.164200000000001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6</vt:i4>
      </vt:variant>
    </vt:vector>
  </HeadingPairs>
  <TitlesOfParts>
    <vt:vector size="10" baseType="lpstr">
      <vt:lpstr>PLANILHA</vt:lpstr>
      <vt:lpstr>PLAN RESUMO</vt:lpstr>
      <vt:lpstr>CRONOGRAMA</vt:lpstr>
      <vt:lpstr>SIURB JUL 19</vt:lpstr>
      <vt:lpstr>CRONOGRAMA!Area_de_impressao</vt:lpstr>
      <vt:lpstr>'PLAN RESUMO'!Area_de_impressao</vt:lpstr>
      <vt:lpstr>PLANILHA!Area_de_impressao</vt:lpstr>
      <vt:lpstr>PLANILHA!Print_Area</vt:lpstr>
      <vt:lpstr>PLANILHA!Print_Titles</vt:lpstr>
      <vt:lpstr>PLANILHA!Titulos_de_impressao</vt:lpstr>
    </vt:vector>
  </TitlesOfParts>
  <Company>SES/CGA/GTE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ORÇAMENTARIA - CAISM AGUA FUNDA</dc:title>
  <dc:subject>CONTENÇÃO TALUDE</dc:subject>
  <dc:creator>YUKIO/HEITOR</dc:creator>
  <cp:lastModifiedBy>Adriana Lima Conserva</cp:lastModifiedBy>
  <cp:lastPrinted>2020-12-22T20:54:04Z</cp:lastPrinted>
  <dcterms:created xsi:type="dcterms:W3CDTF">2020-02-10T18:23:44Z</dcterms:created>
  <dcterms:modified xsi:type="dcterms:W3CDTF">2021-01-04T19:50:14Z</dcterms:modified>
</cp:coreProperties>
</file>