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11760"/>
  </bookViews>
  <sheets>
    <sheet name="Relatório Compra Internacional " sheetId="1" r:id="rId1"/>
  </sheets>
  <externalReferences>
    <externalReference r:id="rId2"/>
    <externalReference r:id="rId3"/>
  </externalReferences>
  <definedNames>
    <definedName name="_xlnm._FilterDatabase" localSheetId="0" hidden="1">'Relatório Compra Internacional '!$A$1:$AZ$273</definedName>
  </definedNames>
  <calcPr calcId="145621"/>
</workbook>
</file>

<file path=xl/calcChain.xml><?xml version="1.0" encoding="utf-8"?>
<calcChain xmlns="http://schemas.openxmlformats.org/spreadsheetml/2006/main">
  <c r="O273" i="1" l="1"/>
  <c r="AW37" i="1"/>
  <c r="AY37" i="1" s="1"/>
  <c r="AU4" i="1"/>
  <c r="AW4" i="1" s="1"/>
  <c r="AY4" i="1" s="1"/>
  <c r="AU5" i="1"/>
  <c r="AW5" i="1" s="1"/>
  <c r="AY5" i="1" s="1"/>
  <c r="AU6" i="1"/>
  <c r="AW6" i="1" s="1"/>
  <c r="AY6" i="1" s="1"/>
  <c r="AU7" i="1"/>
  <c r="AW7" i="1" s="1"/>
  <c r="AY7" i="1" s="1"/>
  <c r="AU8" i="1"/>
  <c r="AW8" i="1" s="1"/>
  <c r="AY8" i="1" s="1"/>
  <c r="AU9" i="1"/>
  <c r="AW9" i="1" s="1"/>
  <c r="AY9" i="1" s="1"/>
  <c r="AU10" i="1"/>
  <c r="AW10" i="1" s="1"/>
  <c r="AY10" i="1" s="1"/>
  <c r="AU11" i="1"/>
  <c r="AW11" i="1" s="1"/>
  <c r="AY11" i="1" s="1"/>
  <c r="AU12" i="1"/>
  <c r="AW12" i="1" s="1"/>
  <c r="AY12" i="1" s="1"/>
  <c r="AU13" i="1"/>
  <c r="AW13" i="1" s="1"/>
  <c r="AY13" i="1" s="1"/>
  <c r="AU14" i="1"/>
  <c r="AW14" i="1" s="1"/>
  <c r="AY14" i="1" s="1"/>
  <c r="AU15" i="1"/>
  <c r="AW15" i="1" s="1"/>
  <c r="AY15" i="1" s="1"/>
  <c r="AU16" i="1"/>
  <c r="AW16" i="1" s="1"/>
  <c r="AY16" i="1" s="1"/>
  <c r="AU17" i="1"/>
  <c r="AW17" i="1" s="1"/>
  <c r="AY17" i="1" s="1"/>
  <c r="AU18" i="1"/>
  <c r="AW18" i="1" s="1"/>
  <c r="AY18" i="1" s="1"/>
  <c r="AU19" i="1"/>
  <c r="AW19" i="1" s="1"/>
  <c r="AY19" i="1" s="1"/>
  <c r="AU20" i="1"/>
  <c r="AW20" i="1" s="1"/>
  <c r="AY20" i="1" s="1"/>
  <c r="AU21" i="1"/>
  <c r="AW21" i="1" s="1"/>
  <c r="AY21" i="1" s="1"/>
  <c r="AU22" i="1"/>
  <c r="AW22" i="1" s="1"/>
  <c r="AY22" i="1" s="1"/>
  <c r="AU23" i="1"/>
  <c r="AW23" i="1" s="1"/>
  <c r="AY23" i="1" s="1"/>
  <c r="AU24" i="1"/>
  <c r="AW24" i="1" s="1"/>
  <c r="AY24" i="1" s="1"/>
  <c r="AU25" i="1"/>
  <c r="AW25" i="1" s="1"/>
  <c r="AY25" i="1" s="1"/>
  <c r="AU26" i="1"/>
  <c r="AW26" i="1" s="1"/>
  <c r="AY26" i="1" s="1"/>
  <c r="AU27" i="1"/>
  <c r="AW27" i="1" s="1"/>
  <c r="AY27" i="1" s="1"/>
  <c r="AU28" i="1"/>
  <c r="AW28" i="1" s="1"/>
  <c r="AY28" i="1" s="1"/>
  <c r="AU29" i="1"/>
  <c r="AW29" i="1" s="1"/>
  <c r="AY29" i="1" s="1"/>
  <c r="AU30" i="1"/>
  <c r="AW30" i="1" s="1"/>
  <c r="AY30" i="1" s="1"/>
  <c r="AU31" i="1"/>
  <c r="AW31" i="1" s="1"/>
  <c r="AY31" i="1" s="1"/>
  <c r="AU32" i="1"/>
  <c r="AW32" i="1" s="1"/>
  <c r="AY32" i="1" s="1"/>
  <c r="AU33" i="1"/>
  <c r="AW33" i="1" s="1"/>
  <c r="AY33" i="1" s="1"/>
  <c r="AU34" i="1"/>
  <c r="AW34" i="1" s="1"/>
  <c r="AY34" i="1" s="1"/>
  <c r="AU35" i="1"/>
  <c r="AW35" i="1" s="1"/>
  <c r="AY35" i="1" s="1"/>
  <c r="AU36" i="1"/>
  <c r="AW36" i="1" s="1"/>
  <c r="AY36" i="1" s="1"/>
  <c r="AU38" i="1"/>
  <c r="AW38" i="1" s="1"/>
  <c r="AY38" i="1" s="1"/>
  <c r="AU39" i="1"/>
  <c r="AW39" i="1" s="1"/>
  <c r="AY39" i="1" s="1"/>
  <c r="AU40" i="1"/>
  <c r="AW40" i="1" s="1"/>
  <c r="AY40" i="1" s="1"/>
  <c r="AU41" i="1"/>
  <c r="AW41" i="1" s="1"/>
  <c r="AY41" i="1" s="1"/>
  <c r="AU42" i="1"/>
  <c r="AW42" i="1" s="1"/>
  <c r="AY42" i="1" s="1"/>
  <c r="AU43" i="1"/>
  <c r="AW43" i="1" s="1"/>
  <c r="AY43" i="1" s="1"/>
  <c r="AU44" i="1"/>
  <c r="AW44" i="1" s="1"/>
  <c r="AY44" i="1" s="1"/>
  <c r="AU45" i="1"/>
  <c r="AW45" i="1" s="1"/>
  <c r="AY45" i="1" s="1"/>
  <c r="AU46" i="1"/>
  <c r="AW46" i="1" s="1"/>
  <c r="AY46" i="1" s="1"/>
  <c r="AU47" i="1"/>
  <c r="AW47" i="1" s="1"/>
  <c r="AY47" i="1" s="1"/>
  <c r="AU48" i="1"/>
  <c r="AW48" i="1" s="1"/>
  <c r="AY48" i="1" s="1"/>
  <c r="AU49" i="1"/>
  <c r="AW49" i="1" s="1"/>
  <c r="AY49" i="1" s="1"/>
  <c r="AU50" i="1"/>
  <c r="AW50" i="1" s="1"/>
  <c r="AY50" i="1" s="1"/>
  <c r="AU51" i="1"/>
  <c r="AW51" i="1" s="1"/>
  <c r="AY51" i="1" s="1"/>
  <c r="AU52" i="1"/>
  <c r="AW52" i="1" s="1"/>
  <c r="AY52" i="1" s="1"/>
  <c r="AU53" i="1"/>
  <c r="AW53" i="1" s="1"/>
  <c r="AY53" i="1" s="1"/>
  <c r="AU54" i="1"/>
  <c r="AW54" i="1" s="1"/>
  <c r="AY54" i="1" s="1"/>
  <c r="AU55" i="1"/>
  <c r="AW55" i="1" s="1"/>
  <c r="AY55" i="1" s="1"/>
  <c r="AU56" i="1"/>
  <c r="AW56" i="1" s="1"/>
  <c r="AY56" i="1" s="1"/>
  <c r="AU57" i="1"/>
  <c r="AW57" i="1" s="1"/>
  <c r="AY57" i="1" s="1"/>
  <c r="AU58" i="1"/>
  <c r="AW58" i="1" s="1"/>
  <c r="AY58" i="1" s="1"/>
  <c r="AU59" i="1"/>
  <c r="AW59" i="1" s="1"/>
  <c r="AY59" i="1" s="1"/>
  <c r="AU60" i="1"/>
  <c r="AW60" i="1" s="1"/>
  <c r="AY60" i="1" s="1"/>
  <c r="AU61" i="1"/>
  <c r="AW61" i="1" s="1"/>
  <c r="AY61" i="1" s="1"/>
  <c r="AU62" i="1"/>
  <c r="AW62" i="1" s="1"/>
  <c r="AY62" i="1" s="1"/>
  <c r="AU63" i="1"/>
  <c r="AW63" i="1" s="1"/>
  <c r="AY63" i="1" s="1"/>
  <c r="AU64" i="1"/>
  <c r="AW64" i="1" s="1"/>
  <c r="AY64" i="1" s="1"/>
  <c r="AU65" i="1"/>
  <c r="AW65" i="1" s="1"/>
  <c r="AY65" i="1" s="1"/>
  <c r="AU66" i="1"/>
  <c r="AW66" i="1" s="1"/>
  <c r="AY66" i="1" s="1"/>
  <c r="AU67" i="1"/>
  <c r="AW67" i="1" s="1"/>
  <c r="AY67" i="1" s="1"/>
  <c r="AU68" i="1"/>
  <c r="AW68" i="1" s="1"/>
  <c r="AY68" i="1" s="1"/>
  <c r="AU69" i="1"/>
  <c r="AW69" i="1" s="1"/>
  <c r="AY69" i="1" s="1"/>
  <c r="AU70" i="1"/>
  <c r="AW70" i="1" s="1"/>
  <c r="AY70" i="1" s="1"/>
  <c r="AU71" i="1"/>
  <c r="AW71" i="1" s="1"/>
  <c r="AY71" i="1" s="1"/>
  <c r="AU72" i="1"/>
  <c r="AW72" i="1" s="1"/>
  <c r="AY72" i="1" s="1"/>
  <c r="AU73" i="1"/>
  <c r="AW73" i="1" s="1"/>
  <c r="AY73" i="1" s="1"/>
  <c r="AU74" i="1"/>
  <c r="AW74" i="1" s="1"/>
  <c r="AY74" i="1" s="1"/>
  <c r="AU75" i="1"/>
  <c r="AW75" i="1" s="1"/>
  <c r="AY75" i="1" s="1"/>
  <c r="AU76" i="1"/>
  <c r="AW76" i="1" s="1"/>
  <c r="AY76" i="1" s="1"/>
  <c r="AU77" i="1"/>
  <c r="AW77" i="1" s="1"/>
  <c r="AY77" i="1" s="1"/>
  <c r="AU78" i="1"/>
  <c r="AW78" i="1" s="1"/>
  <c r="AY78" i="1" s="1"/>
  <c r="AU79" i="1"/>
  <c r="AW79" i="1" s="1"/>
  <c r="AY79" i="1" s="1"/>
  <c r="AU80" i="1"/>
  <c r="AW80" i="1" s="1"/>
  <c r="AY80" i="1" s="1"/>
  <c r="AU81" i="1"/>
  <c r="AW81" i="1" s="1"/>
  <c r="AY81" i="1" s="1"/>
  <c r="AU82" i="1"/>
  <c r="AW82" i="1" s="1"/>
  <c r="AY82" i="1" s="1"/>
  <c r="AU83" i="1"/>
  <c r="AW83" i="1" s="1"/>
  <c r="AY83" i="1" s="1"/>
  <c r="AU84" i="1"/>
  <c r="AW84" i="1" s="1"/>
  <c r="AY84" i="1" s="1"/>
  <c r="AU85" i="1"/>
  <c r="AW85" i="1" s="1"/>
  <c r="AY85" i="1" s="1"/>
  <c r="AU86" i="1"/>
  <c r="AW86" i="1" s="1"/>
  <c r="AY86" i="1" s="1"/>
  <c r="AU87" i="1"/>
  <c r="AW87" i="1" s="1"/>
  <c r="AY87" i="1" s="1"/>
  <c r="AU88" i="1"/>
  <c r="AW88" i="1" s="1"/>
  <c r="AY88" i="1" s="1"/>
  <c r="AU89" i="1"/>
  <c r="AW89" i="1" s="1"/>
  <c r="AY89" i="1" s="1"/>
  <c r="AU90" i="1"/>
  <c r="AW90" i="1" s="1"/>
  <c r="AY90" i="1" s="1"/>
  <c r="AU91" i="1"/>
  <c r="AW91" i="1" s="1"/>
  <c r="AY91" i="1" s="1"/>
  <c r="AU92" i="1"/>
  <c r="AW92" i="1" s="1"/>
  <c r="AY92" i="1" s="1"/>
  <c r="AU93" i="1"/>
  <c r="AW93" i="1" s="1"/>
  <c r="AY93" i="1" s="1"/>
  <c r="AU94" i="1"/>
  <c r="AW94" i="1" s="1"/>
  <c r="AY94" i="1" s="1"/>
  <c r="AU95" i="1"/>
  <c r="AW95" i="1" s="1"/>
  <c r="AY95" i="1" s="1"/>
  <c r="AU96" i="1"/>
  <c r="AW96" i="1" s="1"/>
  <c r="AY96" i="1" s="1"/>
  <c r="AU97" i="1"/>
  <c r="AW97" i="1" s="1"/>
  <c r="AY97" i="1" s="1"/>
  <c r="AU98" i="1"/>
  <c r="AW98" i="1" s="1"/>
  <c r="AY98" i="1" s="1"/>
  <c r="AU99" i="1"/>
  <c r="AW99" i="1" s="1"/>
  <c r="AY99" i="1" s="1"/>
  <c r="AU100" i="1"/>
  <c r="AW100" i="1" s="1"/>
  <c r="AY100" i="1" s="1"/>
  <c r="AU101" i="1"/>
  <c r="AW101" i="1" s="1"/>
  <c r="AY101" i="1" s="1"/>
  <c r="AU102" i="1"/>
  <c r="AW102" i="1" s="1"/>
  <c r="AY102" i="1" s="1"/>
  <c r="AU103" i="1"/>
  <c r="AW103" i="1" s="1"/>
  <c r="AY103" i="1" s="1"/>
  <c r="AU104" i="1"/>
  <c r="AW104" i="1" s="1"/>
  <c r="AY104" i="1" s="1"/>
  <c r="AU105" i="1"/>
  <c r="AW105" i="1" s="1"/>
  <c r="AY105" i="1" s="1"/>
  <c r="AU106" i="1"/>
  <c r="AW106" i="1" s="1"/>
  <c r="AY106" i="1" s="1"/>
  <c r="AU107" i="1"/>
  <c r="AW107" i="1" s="1"/>
  <c r="AY107" i="1" s="1"/>
  <c r="AU108" i="1"/>
  <c r="AW108" i="1" s="1"/>
  <c r="AY108" i="1" s="1"/>
  <c r="AU109" i="1"/>
  <c r="AW109" i="1" s="1"/>
  <c r="AY109" i="1" s="1"/>
  <c r="AU110" i="1"/>
  <c r="AW110" i="1" s="1"/>
  <c r="AY110" i="1" s="1"/>
  <c r="AU111" i="1"/>
  <c r="AW111" i="1" s="1"/>
  <c r="AY111" i="1" s="1"/>
  <c r="AU112" i="1"/>
  <c r="AW112" i="1" s="1"/>
  <c r="AY112" i="1" s="1"/>
  <c r="AU113" i="1"/>
  <c r="AW113" i="1" s="1"/>
  <c r="AY113" i="1" s="1"/>
  <c r="AU114" i="1"/>
  <c r="AW114" i="1" s="1"/>
  <c r="AY114" i="1" s="1"/>
  <c r="AU115" i="1"/>
  <c r="AW115" i="1" s="1"/>
  <c r="AY115" i="1" s="1"/>
  <c r="AU116" i="1"/>
  <c r="AW116" i="1" s="1"/>
  <c r="AY116" i="1" s="1"/>
  <c r="AU117" i="1"/>
  <c r="AW117" i="1" s="1"/>
  <c r="AY117" i="1" s="1"/>
  <c r="AU118" i="1"/>
  <c r="AW118" i="1" s="1"/>
  <c r="AY118" i="1" s="1"/>
  <c r="AU119" i="1"/>
  <c r="AW119" i="1" s="1"/>
  <c r="AY119" i="1" s="1"/>
  <c r="AU120" i="1"/>
  <c r="AW120" i="1" s="1"/>
  <c r="AY120" i="1" s="1"/>
  <c r="AU121" i="1"/>
  <c r="AW121" i="1" s="1"/>
  <c r="AY121" i="1" s="1"/>
  <c r="AU122" i="1"/>
  <c r="AW122" i="1" s="1"/>
  <c r="AY122" i="1" s="1"/>
  <c r="AU123" i="1"/>
  <c r="AW123" i="1" s="1"/>
  <c r="AY123" i="1" s="1"/>
  <c r="AU124" i="1"/>
  <c r="AW124" i="1" s="1"/>
  <c r="AY124" i="1" s="1"/>
  <c r="AU125" i="1"/>
  <c r="AW125" i="1" s="1"/>
  <c r="AY125" i="1" s="1"/>
  <c r="AU126" i="1"/>
  <c r="AW126" i="1" s="1"/>
  <c r="AY126" i="1" s="1"/>
  <c r="AU127" i="1"/>
  <c r="AW127" i="1" s="1"/>
  <c r="AY127" i="1" s="1"/>
  <c r="AU128" i="1"/>
  <c r="AW128" i="1" s="1"/>
  <c r="AY128" i="1" s="1"/>
  <c r="AU129" i="1"/>
  <c r="AW129" i="1" s="1"/>
  <c r="AY129" i="1" s="1"/>
  <c r="AU130" i="1"/>
  <c r="AW130" i="1" s="1"/>
  <c r="AY130" i="1" s="1"/>
  <c r="AU131" i="1"/>
  <c r="AW131" i="1" s="1"/>
  <c r="AY131" i="1" s="1"/>
  <c r="AU132" i="1"/>
  <c r="AW132" i="1" s="1"/>
  <c r="AY132" i="1" s="1"/>
  <c r="AU133" i="1"/>
  <c r="AW133" i="1" s="1"/>
  <c r="AY133" i="1" s="1"/>
  <c r="AU134" i="1"/>
  <c r="AW134" i="1" s="1"/>
  <c r="AY134" i="1" s="1"/>
  <c r="AU135" i="1"/>
  <c r="AW135" i="1" s="1"/>
  <c r="AY135" i="1" s="1"/>
  <c r="AU136" i="1"/>
  <c r="AW136" i="1" s="1"/>
  <c r="AY136" i="1" s="1"/>
  <c r="AU137" i="1"/>
  <c r="AW137" i="1" s="1"/>
  <c r="AY137" i="1" s="1"/>
  <c r="AU138" i="1"/>
  <c r="AW138" i="1" s="1"/>
  <c r="AY138" i="1" s="1"/>
  <c r="AU139" i="1"/>
  <c r="AW139" i="1" s="1"/>
  <c r="AY139" i="1" s="1"/>
  <c r="AU140" i="1"/>
  <c r="AW140" i="1" s="1"/>
  <c r="AY140" i="1" s="1"/>
  <c r="AU141" i="1"/>
  <c r="AW141" i="1" s="1"/>
  <c r="AY141" i="1" s="1"/>
  <c r="AU142" i="1"/>
  <c r="AW142" i="1" s="1"/>
  <c r="AY142" i="1" s="1"/>
  <c r="AU143" i="1"/>
  <c r="AW143" i="1" s="1"/>
  <c r="AY143" i="1" s="1"/>
  <c r="AU144" i="1"/>
  <c r="AW144" i="1" s="1"/>
  <c r="AY144" i="1" s="1"/>
  <c r="AU145" i="1"/>
  <c r="AW145" i="1" s="1"/>
  <c r="AY145" i="1" s="1"/>
  <c r="AU146" i="1"/>
  <c r="AW146" i="1" s="1"/>
  <c r="AY146" i="1" s="1"/>
  <c r="AU147" i="1"/>
  <c r="AW147" i="1" s="1"/>
  <c r="AY147" i="1" s="1"/>
  <c r="AU148" i="1"/>
  <c r="AW148" i="1" s="1"/>
  <c r="AY148" i="1" s="1"/>
  <c r="AU149" i="1"/>
  <c r="AW149" i="1" s="1"/>
  <c r="AY149" i="1" s="1"/>
  <c r="AU150" i="1"/>
  <c r="AW150" i="1" s="1"/>
  <c r="AY150" i="1" s="1"/>
  <c r="AU151" i="1"/>
  <c r="AW151" i="1" s="1"/>
  <c r="AY151" i="1" s="1"/>
  <c r="AU152" i="1"/>
  <c r="AW152" i="1" s="1"/>
  <c r="AY152" i="1" s="1"/>
  <c r="AU153" i="1"/>
  <c r="AW153" i="1" s="1"/>
  <c r="AY153" i="1" s="1"/>
  <c r="AU154" i="1"/>
  <c r="AW154" i="1" s="1"/>
  <c r="AY154" i="1" s="1"/>
  <c r="AU155" i="1"/>
  <c r="AW155" i="1" s="1"/>
  <c r="AY155" i="1" s="1"/>
  <c r="AU156" i="1"/>
  <c r="AW156" i="1" s="1"/>
  <c r="AY156" i="1" s="1"/>
  <c r="AU157" i="1"/>
  <c r="AW157" i="1" s="1"/>
  <c r="AY157" i="1" s="1"/>
  <c r="AU158" i="1"/>
  <c r="AW158" i="1" s="1"/>
  <c r="AY158" i="1" s="1"/>
  <c r="AU159" i="1"/>
  <c r="AW159" i="1" s="1"/>
  <c r="AY159" i="1" s="1"/>
  <c r="AU160" i="1"/>
  <c r="AW160" i="1" s="1"/>
  <c r="AY160" i="1" s="1"/>
  <c r="AU161" i="1"/>
  <c r="AW161" i="1" s="1"/>
  <c r="AY161" i="1" s="1"/>
  <c r="AU162" i="1"/>
  <c r="AW162" i="1" s="1"/>
  <c r="AY162" i="1" s="1"/>
  <c r="AU163" i="1"/>
  <c r="AW163" i="1" s="1"/>
  <c r="AY163" i="1" s="1"/>
  <c r="AU164" i="1"/>
  <c r="AW164" i="1" s="1"/>
  <c r="AY164" i="1" s="1"/>
  <c r="AU165" i="1"/>
  <c r="AW165" i="1" s="1"/>
  <c r="AY165" i="1" s="1"/>
  <c r="AU166" i="1"/>
  <c r="AW166" i="1" s="1"/>
  <c r="AY166" i="1" s="1"/>
  <c r="AU167" i="1"/>
  <c r="AW167" i="1" s="1"/>
  <c r="AY167" i="1" s="1"/>
  <c r="AU168" i="1"/>
  <c r="AW168" i="1" s="1"/>
  <c r="AY168" i="1" s="1"/>
  <c r="AU169" i="1"/>
  <c r="AW169" i="1" s="1"/>
  <c r="AY169" i="1" s="1"/>
  <c r="AU170" i="1"/>
  <c r="AW170" i="1" s="1"/>
  <c r="AY170" i="1" s="1"/>
  <c r="AU171" i="1"/>
  <c r="AW171" i="1" s="1"/>
  <c r="AY171" i="1" s="1"/>
  <c r="AU172" i="1"/>
  <c r="AW172" i="1" s="1"/>
  <c r="AY172" i="1" s="1"/>
  <c r="AU173" i="1"/>
  <c r="AW173" i="1" s="1"/>
  <c r="AY173" i="1" s="1"/>
  <c r="AU174" i="1"/>
  <c r="AW174" i="1" s="1"/>
  <c r="AY174" i="1" s="1"/>
  <c r="AU175" i="1"/>
  <c r="AW175" i="1" s="1"/>
  <c r="AY175" i="1" s="1"/>
  <c r="AU176" i="1"/>
  <c r="AW176" i="1" s="1"/>
  <c r="AY176" i="1" s="1"/>
  <c r="AU177" i="1"/>
  <c r="AW177" i="1" s="1"/>
  <c r="AY177" i="1" s="1"/>
  <c r="AU178" i="1"/>
  <c r="AW178" i="1" s="1"/>
  <c r="AY178" i="1" s="1"/>
  <c r="AU179" i="1"/>
  <c r="AW179" i="1" s="1"/>
  <c r="AY179" i="1" s="1"/>
  <c r="AU180" i="1"/>
  <c r="AW180" i="1" s="1"/>
  <c r="AY180" i="1" s="1"/>
  <c r="AU181" i="1"/>
  <c r="AW181" i="1" s="1"/>
  <c r="AY181" i="1" s="1"/>
  <c r="AU182" i="1"/>
  <c r="AW182" i="1" s="1"/>
  <c r="AY182" i="1" s="1"/>
  <c r="AU183" i="1"/>
  <c r="AW183" i="1" s="1"/>
  <c r="AY183" i="1" s="1"/>
  <c r="AU184" i="1"/>
  <c r="AW184" i="1" s="1"/>
  <c r="AY184" i="1" s="1"/>
  <c r="AU185" i="1"/>
  <c r="AW185" i="1" s="1"/>
  <c r="AY185" i="1" s="1"/>
  <c r="AU186" i="1"/>
  <c r="AW186" i="1" s="1"/>
  <c r="AY186" i="1" s="1"/>
  <c r="AU187" i="1"/>
  <c r="AW187" i="1" s="1"/>
  <c r="AY187" i="1" s="1"/>
  <c r="AU188" i="1"/>
  <c r="AW188" i="1" s="1"/>
  <c r="AY188" i="1" s="1"/>
  <c r="AU189" i="1"/>
  <c r="AW189" i="1" s="1"/>
  <c r="AY189" i="1" s="1"/>
  <c r="AU190" i="1"/>
  <c r="AW190" i="1" s="1"/>
  <c r="AY190" i="1" s="1"/>
  <c r="AU191" i="1"/>
  <c r="AW191" i="1" s="1"/>
  <c r="AY191" i="1" s="1"/>
  <c r="AU192" i="1"/>
  <c r="AW192" i="1" s="1"/>
  <c r="AY192" i="1" s="1"/>
  <c r="AU193" i="1"/>
  <c r="AW193" i="1" s="1"/>
  <c r="AY193" i="1" s="1"/>
  <c r="AU194" i="1"/>
  <c r="AW194" i="1" s="1"/>
  <c r="AY194" i="1" s="1"/>
  <c r="AU195" i="1"/>
  <c r="AW195" i="1" s="1"/>
  <c r="AY195" i="1" s="1"/>
  <c r="AU196" i="1"/>
  <c r="AW196" i="1" s="1"/>
  <c r="AY196" i="1" s="1"/>
  <c r="AU197" i="1"/>
  <c r="AW197" i="1" s="1"/>
  <c r="AY197" i="1" s="1"/>
  <c r="AU198" i="1"/>
  <c r="AW198" i="1" s="1"/>
  <c r="AY198" i="1" s="1"/>
  <c r="AU199" i="1"/>
  <c r="AW199" i="1" s="1"/>
  <c r="AY199" i="1" s="1"/>
  <c r="AU200" i="1"/>
  <c r="AW200" i="1" s="1"/>
  <c r="AY200" i="1" s="1"/>
  <c r="AU201" i="1"/>
  <c r="AW201" i="1" s="1"/>
  <c r="AY201" i="1" s="1"/>
  <c r="AU202" i="1"/>
  <c r="AW202" i="1" s="1"/>
  <c r="AY202" i="1" s="1"/>
  <c r="AU203" i="1"/>
  <c r="AW203" i="1" s="1"/>
  <c r="AY203" i="1" s="1"/>
  <c r="AU204" i="1"/>
  <c r="AW204" i="1" s="1"/>
  <c r="AY204" i="1" s="1"/>
  <c r="AU205" i="1"/>
  <c r="AW205" i="1" s="1"/>
  <c r="AY205" i="1" s="1"/>
  <c r="AU206" i="1"/>
  <c r="AW206" i="1" s="1"/>
  <c r="AY206" i="1" s="1"/>
  <c r="AU207" i="1"/>
  <c r="AW207" i="1" s="1"/>
  <c r="AY207" i="1" s="1"/>
  <c r="AU208" i="1"/>
  <c r="AW208" i="1" s="1"/>
  <c r="AY208" i="1" s="1"/>
  <c r="AU209" i="1"/>
  <c r="AW209" i="1" s="1"/>
  <c r="AY209" i="1" s="1"/>
  <c r="AU210" i="1"/>
  <c r="AW210" i="1" s="1"/>
  <c r="AY210" i="1" s="1"/>
  <c r="AU211" i="1"/>
  <c r="AW211" i="1" s="1"/>
  <c r="AY211" i="1" s="1"/>
  <c r="AU212" i="1"/>
  <c r="AW212" i="1" s="1"/>
  <c r="AY212" i="1" s="1"/>
  <c r="AU213" i="1"/>
  <c r="AW213" i="1" s="1"/>
  <c r="AY213" i="1" s="1"/>
  <c r="AU214" i="1"/>
  <c r="AW214" i="1" s="1"/>
  <c r="AY214" i="1" s="1"/>
  <c r="AU215" i="1"/>
  <c r="AW215" i="1" s="1"/>
  <c r="AY215" i="1" s="1"/>
  <c r="AU216" i="1"/>
  <c r="AW216" i="1" s="1"/>
  <c r="AY216" i="1" s="1"/>
  <c r="AU217" i="1"/>
  <c r="AW217" i="1" s="1"/>
  <c r="AY217" i="1" s="1"/>
  <c r="AU218" i="1"/>
  <c r="AW218" i="1" s="1"/>
  <c r="AY218" i="1" s="1"/>
  <c r="AU219" i="1"/>
  <c r="AW219" i="1" s="1"/>
  <c r="AY219" i="1" s="1"/>
  <c r="AU220" i="1"/>
  <c r="AW220" i="1" s="1"/>
  <c r="AY220" i="1" s="1"/>
  <c r="AU221" i="1"/>
  <c r="AW221" i="1" s="1"/>
  <c r="AY221" i="1" s="1"/>
  <c r="AU222" i="1"/>
  <c r="AW222" i="1" s="1"/>
  <c r="AY222" i="1" s="1"/>
  <c r="AU223" i="1"/>
  <c r="AW223" i="1" s="1"/>
  <c r="AY223" i="1" s="1"/>
  <c r="AU224" i="1"/>
  <c r="AW224" i="1" s="1"/>
  <c r="AY224" i="1" s="1"/>
  <c r="AU225" i="1"/>
  <c r="AW225" i="1" s="1"/>
  <c r="AY225" i="1" s="1"/>
  <c r="AU226" i="1"/>
  <c r="AW226" i="1" s="1"/>
  <c r="AY226" i="1" s="1"/>
  <c r="AU227" i="1"/>
  <c r="AW227" i="1" s="1"/>
  <c r="AY227" i="1" s="1"/>
  <c r="AU228" i="1"/>
  <c r="AW228" i="1" s="1"/>
  <c r="AY228" i="1" s="1"/>
  <c r="AU229" i="1"/>
  <c r="AW229" i="1" s="1"/>
  <c r="AY229" i="1" s="1"/>
  <c r="AU230" i="1"/>
  <c r="AW230" i="1" s="1"/>
  <c r="AY230" i="1" s="1"/>
  <c r="AU231" i="1"/>
  <c r="AW231" i="1" s="1"/>
  <c r="AY231" i="1" s="1"/>
  <c r="AU232" i="1"/>
  <c r="AW232" i="1" s="1"/>
  <c r="AY232" i="1" s="1"/>
  <c r="AU233" i="1"/>
  <c r="AW233" i="1" s="1"/>
  <c r="AY233" i="1" s="1"/>
  <c r="AU234" i="1"/>
  <c r="AW234" i="1" s="1"/>
  <c r="AY234" i="1" s="1"/>
  <c r="AU235" i="1"/>
  <c r="AW235" i="1" s="1"/>
  <c r="AY235" i="1" s="1"/>
  <c r="AU236" i="1"/>
  <c r="AW236" i="1" s="1"/>
  <c r="AY236" i="1" s="1"/>
  <c r="AU237" i="1"/>
  <c r="AW237" i="1" s="1"/>
  <c r="AY237" i="1" s="1"/>
  <c r="AU238" i="1"/>
  <c r="AW238" i="1" s="1"/>
  <c r="AY238" i="1" s="1"/>
  <c r="AU239" i="1"/>
  <c r="AW239" i="1" s="1"/>
  <c r="AY239" i="1" s="1"/>
  <c r="AU240" i="1"/>
  <c r="AW240" i="1" s="1"/>
  <c r="AY240" i="1" s="1"/>
  <c r="AU241" i="1"/>
  <c r="AW241" i="1" s="1"/>
  <c r="AY241" i="1" s="1"/>
  <c r="AU242" i="1"/>
  <c r="AW242" i="1" s="1"/>
  <c r="AY242" i="1" s="1"/>
  <c r="AU243" i="1"/>
  <c r="AW243" i="1" s="1"/>
  <c r="AY243" i="1" s="1"/>
  <c r="AU244" i="1"/>
  <c r="AW244" i="1" s="1"/>
  <c r="AY244" i="1" s="1"/>
  <c r="AU245" i="1"/>
  <c r="AW245" i="1" s="1"/>
  <c r="AY245" i="1" s="1"/>
  <c r="AU246" i="1"/>
  <c r="AW246" i="1" s="1"/>
  <c r="AY246" i="1" s="1"/>
  <c r="AU247" i="1"/>
  <c r="AW247" i="1" s="1"/>
  <c r="AY247" i="1" s="1"/>
  <c r="AU248" i="1"/>
  <c r="AW248" i="1" s="1"/>
  <c r="AY248" i="1" s="1"/>
  <c r="AU249" i="1"/>
  <c r="AW249" i="1" s="1"/>
  <c r="AY249" i="1" s="1"/>
  <c r="AU250" i="1"/>
  <c r="AW250" i="1" s="1"/>
  <c r="AY250" i="1" s="1"/>
  <c r="AU251" i="1"/>
  <c r="AW251" i="1" s="1"/>
  <c r="AY251" i="1" s="1"/>
  <c r="AU252" i="1"/>
  <c r="AW252" i="1" s="1"/>
  <c r="AY252" i="1" s="1"/>
  <c r="AU253" i="1"/>
  <c r="AW253" i="1" s="1"/>
  <c r="AY253" i="1" s="1"/>
  <c r="AU254" i="1"/>
  <c r="AW254" i="1" s="1"/>
  <c r="AY254" i="1" s="1"/>
  <c r="AU255" i="1"/>
  <c r="AW255" i="1" s="1"/>
  <c r="AY255" i="1" s="1"/>
  <c r="AU256" i="1"/>
  <c r="AW256" i="1" s="1"/>
  <c r="AY256" i="1" s="1"/>
  <c r="AU257" i="1"/>
  <c r="AW257" i="1" s="1"/>
  <c r="AY257" i="1" s="1"/>
  <c r="AU258" i="1"/>
  <c r="AW258" i="1" s="1"/>
  <c r="AY258" i="1" s="1"/>
  <c r="AU259" i="1"/>
  <c r="AW259" i="1" s="1"/>
  <c r="AY259" i="1" s="1"/>
  <c r="AU260" i="1"/>
  <c r="AW260" i="1" s="1"/>
  <c r="AY260" i="1" s="1"/>
  <c r="AU261" i="1"/>
  <c r="AW261" i="1" s="1"/>
  <c r="AY261" i="1" s="1"/>
  <c r="AU262" i="1"/>
  <c r="AW262" i="1" s="1"/>
  <c r="AY262" i="1" s="1"/>
  <c r="AU263" i="1"/>
  <c r="AW263" i="1" s="1"/>
  <c r="AY263" i="1" s="1"/>
  <c r="AU264" i="1"/>
  <c r="AW264" i="1" s="1"/>
  <c r="AY264" i="1" s="1"/>
  <c r="AU265" i="1"/>
  <c r="AW265" i="1" s="1"/>
  <c r="AY265" i="1" s="1"/>
  <c r="AU266" i="1"/>
  <c r="AW266" i="1" s="1"/>
  <c r="AY266" i="1" s="1"/>
  <c r="AU267" i="1"/>
  <c r="AW267" i="1" s="1"/>
  <c r="AY267" i="1" s="1"/>
  <c r="AU268" i="1"/>
  <c r="AW268" i="1" s="1"/>
  <c r="AY268" i="1" s="1"/>
  <c r="AU269" i="1"/>
  <c r="AW269" i="1" s="1"/>
  <c r="AY269" i="1" s="1"/>
  <c r="AU270" i="1"/>
  <c r="AW270" i="1" s="1"/>
  <c r="AY270" i="1" s="1"/>
  <c r="AU271" i="1"/>
  <c r="AW271" i="1" s="1"/>
  <c r="AY271" i="1" s="1"/>
  <c r="AU272" i="1"/>
  <c r="AW272" i="1" s="1"/>
  <c r="AY272" i="1" s="1"/>
  <c r="AU3" i="1"/>
  <c r="AW3" i="1" l="1"/>
  <c r="AY3" i="1" s="1"/>
  <c r="P3" i="1"/>
  <c r="R3" i="1" s="1"/>
  <c r="S3" i="1"/>
  <c r="U3" i="1" s="1"/>
  <c r="AN3" i="1" s="1"/>
  <c r="V3" i="1"/>
  <c r="X3" i="1" s="1"/>
  <c r="AR3" i="1" s="1"/>
  <c r="Y3" i="1"/>
  <c r="AA3" i="1"/>
  <c r="AC3" i="1"/>
  <c r="AE3" i="1"/>
  <c r="P4" i="1"/>
  <c r="R4" i="1" s="1"/>
  <c r="S4" i="1"/>
  <c r="U4" i="1" s="1"/>
  <c r="AN4" i="1" s="1"/>
  <c r="V4" i="1"/>
  <c r="X4" i="1" s="1"/>
  <c r="AR4" i="1" s="1"/>
  <c r="Y4" i="1"/>
  <c r="AA4" i="1" s="1"/>
  <c r="AC4" i="1"/>
  <c r="AE4" i="1"/>
  <c r="P5" i="1"/>
  <c r="R5" i="1" s="1"/>
  <c r="S5" i="1"/>
  <c r="U5" i="1" s="1"/>
  <c r="AN5" i="1" s="1"/>
  <c r="V5" i="1"/>
  <c r="X5" i="1" s="1"/>
  <c r="AR5" i="1" s="1"/>
  <c r="Y5" i="1"/>
  <c r="AA5" i="1" s="1"/>
  <c r="AC5" i="1"/>
  <c r="AE5" i="1"/>
  <c r="AF5" i="1" s="1"/>
  <c r="P6" i="1"/>
  <c r="R6" i="1" s="1"/>
  <c r="S6" i="1"/>
  <c r="U6" i="1" s="1"/>
  <c r="AN6" i="1" s="1"/>
  <c r="V6" i="1"/>
  <c r="X6" i="1" s="1"/>
  <c r="AR6" i="1" s="1"/>
  <c r="Y6" i="1"/>
  <c r="AA6" i="1" s="1"/>
  <c r="AC6" i="1"/>
  <c r="AE6" i="1"/>
  <c r="AF6" i="1" s="1"/>
  <c r="P7" i="1"/>
  <c r="R7" i="1" s="1"/>
  <c r="S7" i="1"/>
  <c r="U7" i="1" s="1"/>
  <c r="AN7" i="1" s="1"/>
  <c r="V7" i="1"/>
  <c r="X7" i="1" s="1"/>
  <c r="AR7" i="1" s="1"/>
  <c r="Y7" i="1"/>
  <c r="AA7" i="1" s="1"/>
  <c r="AC7" i="1"/>
  <c r="AE7" i="1"/>
  <c r="AS7" i="1" s="1"/>
  <c r="P8" i="1"/>
  <c r="R8" i="1" s="1"/>
  <c r="S8" i="1"/>
  <c r="U8" i="1" s="1"/>
  <c r="AN8" i="1" s="1"/>
  <c r="V8" i="1"/>
  <c r="X8" i="1" s="1"/>
  <c r="AR8" i="1" s="1"/>
  <c r="Y8" i="1"/>
  <c r="AA8" i="1" s="1"/>
  <c r="AC8" i="1"/>
  <c r="AE8" i="1"/>
  <c r="P9" i="1"/>
  <c r="R9" i="1" s="1"/>
  <c r="S9" i="1"/>
  <c r="U9" i="1" s="1"/>
  <c r="AN9" i="1" s="1"/>
  <c r="V9" i="1"/>
  <c r="X9" i="1" s="1"/>
  <c r="AR9" i="1" s="1"/>
  <c r="Y9" i="1"/>
  <c r="AA9" i="1" s="1"/>
  <c r="AC9" i="1"/>
  <c r="AE9" i="1"/>
  <c r="AF9" i="1" s="1"/>
  <c r="P10" i="1"/>
  <c r="R10" i="1" s="1"/>
  <c r="S10" i="1"/>
  <c r="U10" i="1" s="1"/>
  <c r="AN10" i="1" s="1"/>
  <c r="V10" i="1"/>
  <c r="X10" i="1" s="1"/>
  <c r="AR10" i="1" s="1"/>
  <c r="Y10" i="1"/>
  <c r="AA10" i="1" s="1"/>
  <c r="AC10" i="1"/>
  <c r="AE10" i="1"/>
  <c r="AS10" i="1" s="1"/>
  <c r="AJ10" i="1"/>
  <c r="P11" i="1"/>
  <c r="R11" i="1" s="1"/>
  <c r="S11" i="1"/>
  <c r="U11" i="1" s="1"/>
  <c r="AN11" i="1" s="1"/>
  <c r="V11" i="1"/>
  <c r="X11" i="1" s="1"/>
  <c r="AR11" i="1" s="1"/>
  <c r="Y11" i="1"/>
  <c r="AA11" i="1" s="1"/>
  <c r="AC11" i="1"/>
  <c r="AE11" i="1"/>
  <c r="AF11" i="1" s="1"/>
  <c r="P12" i="1"/>
  <c r="R12" i="1" s="1"/>
  <c r="S12" i="1"/>
  <c r="U12" i="1" s="1"/>
  <c r="AN12" i="1" s="1"/>
  <c r="V12" i="1"/>
  <c r="X12" i="1" s="1"/>
  <c r="AR12" i="1" s="1"/>
  <c r="Y12" i="1"/>
  <c r="AA12" i="1" s="1"/>
  <c r="AC12" i="1"/>
  <c r="AE12" i="1"/>
  <c r="P13" i="1"/>
  <c r="R13" i="1" s="1"/>
  <c r="S13" i="1"/>
  <c r="U13" i="1" s="1"/>
  <c r="AN13" i="1" s="1"/>
  <c r="V13" i="1"/>
  <c r="X13" i="1" s="1"/>
  <c r="AR13" i="1" s="1"/>
  <c r="Y13" i="1"/>
  <c r="AA13" i="1" s="1"/>
  <c r="AC13" i="1"/>
  <c r="AE13" i="1"/>
  <c r="AF13" i="1" s="1"/>
  <c r="P14" i="1"/>
  <c r="R14" i="1" s="1"/>
  <c r="S14" i="1"/>
  <c r="U14" i="1" s="1"/>
  <c r="AN14" i="1" s="1"/>
  <c r="V14" i="1"/>
  <c r="X14" i="1" s="1"/>
  <c r="AR14" i="1" s="1"/>
  <c r="Y14" i="1"/>
  <c r="AA14" i="1" s="1"/>
  <c r="AC14" i="1"/>
  <c r="AE14" i="1"/>
  <c r="AS14" i="1" s="1"/>
  <c r="P15" i="1"/>
  <c r="R15" i="1" s="1"/>
  <c r="S15" i="1"/>
  <c r="U15" i="1" s="1"/>
  <c r="AN15" i="1" s="1"/>
  <c r="V15" i="1"/>
  <c r="X15" i="1" s="1"/>
  <c r="AR15" i="1" s="1"/>
  <c r="Y15" i="1"/>
  <c r="AA15" i="1" s="1"/>
  <c r="AC15" i="1"/>
  <c r="AE15" i="1"/>
  <c r="AS15" i="1" s="1"/>
  <c r="P16" i="1"/>
  <c r="R16" i="1" s="1"/>
  <c r="S16" i="1"/>
  <c r="U16" i="1" s="1"/>
  <c r="AN16" i="1" s="1"/>
  <c r="V16" i="1"/>
  <c r="X16" i="1" s="1"/>
  <c r="AR16" i="1" s="1"/>
  <c r="Y16" i="1"/>
  <c r="AA16" i="1" s="1"/>
  <c r="AC16" i="1"/>
  <c r="AE16" i="1"/>
  <c r="P17" i="1"/>
  <c r="R17" i="1" s="1"/>
  <c r="S17" i="1"/>
  <c r="U17" i="1" s="1"/>
  <c r="AN17" i="1" s="1"/>
  <c r="V17" i="1"/>
  <c r="X17" i="1" s="1"/>
  <c r="AR17" i="1" s="1"/>
  <c r="Y17" i="1"/>
  <c r="AA17" i="1" s="1"/>
  <c r="AC17" i="1"/>
  <c r="AE17" i="1"/>
  <c r="AF17" i="1" s="1"/>
  <c r="P18" i="1"/>
  <c r="R18" i="1" s="1"/>
  <c r="S18" i="1"/>
  <c r="U18" i="1" s="1"/>
  <c r="AN18" i="1" s="1"/>
  <c r="V18" i="1"/>
  <c r="X18" i="1" s="1"/>
  <c r="AR18" i="1" s="1"/>
  <c r="Y18" i="1"/>
  <c r="AA18" i="1" s="1"/>
  <c r="AC18" i="1"/>
  <c r="AE18" i="1"/>
  <c r="AF18" i="1" s="1"/>
  <c r="P19" i="1"/>
  <c r="R19" i="1" s="1"/>
  <c r="S19" i="1"/>
  <c r="U19" i="1" s="1"/>
  <c r="AN19" i="1" s="1"/>
  <c r="V19" i="1"/>
  <c r="X19" i="1" s="1"/>
  <c r="AR19" i="1" s="1"/>
  <c r="Y19" i="1"/>
  <c r="AA19" i="1" s="1"/>
  <c r="AC19" i="1"/>
  <c r="AE19" i="1"/>
  <c r="AF19" i="1" s="1"/>
  <c r="P20" i="1"/>
  <c r="R20" i="1" s="1"/>
  <c r="S20" i="1"/>
  <c r="U20" i="1" s="1"/>
  <c r="AN20" i="1" s="1"/>
  <c r="V20" i="1"/>
  <c r="X20" i="1" s="1"/>
  <c r="AR20" i="1" s="1"/>
  <c r="Y20" i="1"/>
  <c r="AA20" i="1" s="1"/>
  <c r="AC20" i="1"/>
  <c r="AE20" i="1"/>
  <c r="P21" i="1"/>
  <c r="R21" i="1" s="1"/>
  <c r="S21" i="1"/>
  <c r="U21" i="1" s="1"/>
  <c r="AN21" i="1" s="1"/>
  <c r="V21" i="1"/>
  <c r="X21" i="1" s="1"/>
  <c r="AR21" i="1" s="1"/>
  <c r="Y21" i="1"/>
  <c r="AA21" i="1" s="1"/>
  <c r="AC21" i="1"/>
  <c r="AE21" i="1"/>
  <c r="AF21" i="1" s="1"/>
  <c r="P22" i="1"/>
  <c r="R22" i="1" s="1"/>
  <c r="S22" i="1"/>
  <c r="U22" i="1" s="1"/>
  <c r="AN22" i="1" s="1"/>
  <c r="V22" i="1"/>
  <c r="X22" i="1" s="1"/>
  <c r="AR22" i="1" s="1"/>
  <c r="Y22" i="1"/>
  <c r="AA22" i="1" s="1"/>
  <c r="AC22" i="1"/>
  <c r="AE22" i="1"/>
  <c r="AS22" i="1" s="1"/>
  <c r="P23" i="1"/>
  <c r="R23" i="1" s="1"/>
  <c r="S23" i="1"/>
  <c r="U23" i="1" s="1"/>
  <c r="AN23" i="1" s="1"/>
  <c r="V23" i="1"/>
  <c r="X23" i="1" s="1"/>
  <c r="AR23" i="1" s="1"/>
  <c r="Y23" i="1"/>
  <c r="AA23" i="1" s="1"/>
  <c r="AC23" i="1"/>
  <c r="AE23" i="1"/>
  <c r="AS23" i="1" s="1"/>
  <c r="P24" i="1"/>
  <c r="R24" i="1" s="1"/>
  <c r="S24" i="1"/>
  <c r="U24" i="1" s="1"/>
  <c r="AN24" i="1" s="1"/>
  <c r="V24" i="1"/>
  <c r="X24" i="1" s="1"/>
  <c r="AR24" i="1" s="1"/>
  <c r="Y24" i="1"/>
  <c r="AA24" i="1" s="1"/>
  <c r="AC24" i="1"/>
  <c r="AE24" i="1"/>
  <c r="P25" i="1"/>
  <c r="R25" i="1" s="1"/>
  <c r="S25" i="1"/>
  <c r="U25" i="1" s="1"/>
  <c r="AN25" i="1" s="1"/>
  <c r="V25" i="1"/>
  <c r="X25" i="1" s="1"/>
  <c r="AR25" i="1" s="1"/>
  <c r="Y25" i="1"/>
  <c r="AA25" i="1" s="1"/>
  <c r="AC25" i="1"/>
  <c r="AE25" i="1"/>
  <c r="AF25" i="1" s="1"/>
  <c r="P26" i="1"/>
  <c r="R26" i="1" s="1"/>
  <c r="S26" i="1"/>
  <c r="U26" i="1" s="1"/>
  <c r="AN26" i="1" s="1"/>
  <c r="V26" i="1"/>
  <c r="X26" i="1" s="1"/>
  <c r="AR26" i="1" s="1"/>
  <c r="Y26" i="1"/>
  <c r="AA26" i="1" s="1"/>
  <c r="AC26" i="1"/>
  <c r="AE26" i="1"/>
  <c r="AS26" i="1" s="1"/>
  <c r="AJ26" i="1"/>
  <c r="P27" i="1"/>
  <c r="R27" i="1" s="1"/>
  <c r="S27" i="1"/>
  <c r="U27" i="1" s="1"/>
  <c r="AN27" i="1" s="1"/>
  <c r="V27" i="1"/>
  <c r="X27" i="1" s="1"/>
  <c r="AR27" i="1" s="1"/>
  <c r="Y27" i="1"/>
  <c r="AA27" i="1" s="1"/>
  <c r="AC27" i="1"/>
  <c r="AE27" i="1"/>
  <c r="AF27" i="1" s="1"/>
  <c r="P28" i="1"/>
  <c r="R28" i="1" s="1"/>
  <c r="S28" i="1"/>
  <c r="U28" i="1" s="1"/>
  <c r="AN28" i="1" s="1"/>
  <c r="V28" i="1"/>
  <c r="X28" i="1" s="1"/>
  <c r="AR28" i="1" s="1"/>
  <c r="Y28" i="1"/>
  <c r="AA28" i="1" s="1"/>
  <c r="AC28" i="1"/>
  <c r="AE28" i="1"/>
  <c r="P29" i="1"/>
  <c r="R29" i="1" s="1"/>
  <c r="S29" i="1"/>
  <c r="U29" i="1" s="1"/>
  <c r="AN29" i="1" s="1"/>
  <c r="V29" i="1"/>
  <c r="X29" i="1" s="1"/>
  <c r="AR29" i="1" s="1"/>
  <c r="Y29" i="1"/>
  <c r="AA29" i="1" s="1"/>
  <c r="AC29" i="1"/>
  <c r="AE29" i="1"/>
  <c r="AF29" i="1" s="1"/>
  <c r="P30" i="1"/>
  <c r="R30" i="1" s="1"/>
  <c r="S30" i="1"/>
  <c r="U30" i="1" s="1"/>
  <c r="AN30" i="1" s="1"/>
  <c r="V30" i="1"/>
  <c r="X30" i="1" s="1"/>
  <c r="AR30" i="1" s="1"/>
  <c r="Y30" i="1"/>
  <c r="AA30" i="1" s="1"/>
  <c r="AC30" i="1"/>
  <c r="AE30" i="1"/>
  <c r="AS30" i="1" s="1"/>
  <c r="P31" i="1"/>
  <c r="R31" i="1" s="1"/>
  <c r="S31" i="1"/>
  <c r="U31" i="1" s="1"/>
  <c r="AN31" i="1" s="1"/>
  <c r="V31" i="1"/>
  <c r="X31" i="1" s="1"/>
  <c r="AR31" i="1" s="1"/>
  <c r="Y31" i="1"/>
  <c r="AA31" i="1"/>
  <c r="AC31" i="1"/>
  <c r="AE31" i="1"/>
  <c r="AS31" i="1" s="1"/>
  <c r="P32" i="1"/>
  <c r="R32" i="1"/>
  <c r="S32" i="1"/>
  <c r="U32" i="1" s="1"/>
  <c r="V32" i="1"/>
  <c r="X32" i="1" s="1"/>
  <c r="AR32" i="1" s="1"/>
  <c r="Y32" i="1"/>
  <c r="AA32" i="1" s="1"/>
  <c r="AC32" i="1"/>
  <c r="AE32" i="1"/>
  <c r="AF32" i="1" s="1"/>
  <c r="AN32" i="1"/>
  <c r="P33" i="1"/>
  <c r="R33" i="1" s="1"/>
  <c r="S33" i="1"/>
  <c r="U33" i="1" s="1"/>
  <c r="AN33" i="1" s="1"/>
  <c r="V33" i="1"/>
  <c r="X33" i="1" s="1"/>
  <c r="AR33" i="1" s="1"/>
  <c r="Y33" i="1"/>
  <c r="AA33" i="1" s="1"/>
  <c r="AC33" i="1"/>
  <c r="AE33" i="1"/>
  <c r="AF33" i="1" s="1"/>
  <c r="P34" i="1"/>
  <c r="R34" i="1" s="1"/>
  <c r="S34" i="1"/>
  <c r="U34" i="1" s="1"/>
  <c r="AN34" i="1" s="1"/>
  <c r="V34" i="1"/>
  <c r="X34" i="1" s="1"/>
  <c r="AR34" i="1" s="1"/>
  <c r="Y34" i="1"/>
  <c r="AA34" i="1" s="1"/>
  <c r="AC34" i="1"/>
  <c r="AE34" i="1"/>
  <c r="AF34" i="1" s="1"/>
  <c r="P35" i="1"/>
  <c r="R35" i="1" s="1"/>
  <c r="S35" i="1"/>
  <c r="U35" i="1" s="1"/>
  <c r="AN35" i="1" s="1"/>
  <c r="V35" i="1"/>
  <c r="X35" i="1" s="1"/>
  <c r="AR35" i="1" s="1"/>
  <c r="Y35" i="1"/>
  <c r="AA35" i="1" s="1"/>
  <c r="AC35" i="1"/>
  <c r="AE35" i="1"/>
  <c r="AS35" i="1" s="1"/>
  <c r="P36" i="1"/>
  <c r="R36" i="1" s="1"/>
  <c r="S36" i="1"/>
  <c r="U36" i="1" s="1"/>
  <c r="AN36" i="1" s="1"/>
  <c r="V36" i="1"/>
  <c r="X36" i="1" s="1"/>
  <c r="AR36" i="1" s="1"/>
  <c r="Y36" i="1"/>
  <c r="AA36" i="1" s="1"/>
  <c r="AC36" i="1"/>
  <c r="AE36" i="1"/>
  <c r="AF36" i="1" s="1"/>
  <c r="R37" i="1"/>
  <c r="AJ37" i="1" s="1"/>
  <c r="S37" i="1"/>
  <c r="U37" i="1" s="1"/>
  <c r="V37" i="1"/>
  <c r="X37" i="1" s="1"/>
  <c r="Y37" i="1"/>
  <c r="AA37" i="1" s="1"/>
  <c r="AC37" i="1"/>
  <c r="AE37" i="1"/>
  <c r="AF37" i="1" s="1"/>
  <c r="P38" i="1"/>
  <c r="R38" i="1" s="1"/>
  <c r="S38" i="1"/>
  <c r="U38" i="1" s="1"/>
  <c r="AN38" i="1" s="1"/>
  <c r="V38" i="1"/>
  <c r="X38" i="1" s="1"/>
  <c r="AR38" i="1" s="1"/>
  <c r="Y38" i="1"/>
  <c r="AA38" i="1" s="1"/>
  <c r="AC38" i="1"/>
  <c r="AE38" i="1"/>
  <c r="AF38" i="1" s="1"/>
  <c r="P39" i="1"/>
  <c r="R39" i="1" s="1"/>
  <c r="S39" i="1"/>
  <c r="U39" i="1" s="1"/>
  <c r="AN39" i="1" s="1"/>
  <c r="V39" i="1"/>
  <c r="X39" i="1" s="1"/>
  <c r="AR39" i="1" s="1"/>
  <c r="Y39" i="1"/>
  <c r="AA39" i="1" s="1"/>
  <c r="AC39" i="1"/>
  <c r="AE39" i="1"/>
  <c r="AF39" i="1" s="1"/>
  <c r="P40" i="1"/>
  <c r="R40" i="1" s="1"/>
  <c r="S40" i="1"/>
  <c r="U40" i="1" s="1"/>
  <c r="AN40" i="1" s="1"/>
  <c r="V40" i="1"/>
  <c r="X40" i="1" s="1"/>
  <c r="AR40" i="1" s="1"/>
  <c r="Y40" i="1"/>
  <c r="AA40" i="1" s="1"/>
  <c r="AC40" i="1"/>
  <c r="AE40" i="1"/>
  <c r="AS40" i="1" s="1"/>
  <c r="P41" i="1"/>
  <c r="R41" i="1" s="1"/>
  <c r="S41" i="1"/>
  <c r="U41" i="1" s="1"/>
  <c r="AN41" i="1" s="1"/>
  <c r="V41" i="1"/>
  <c r="X41" i="1" s="1"/>
  <c r="AR41" i="1" s="1"/>
  <c r="Y41" i="1"/>
  <c r="AA41" i="1" s="1"/>
  <c r="AC41" i="1"/>
  <c r="AE41" i="1"/>
  <c r="AF41" i="1" s="1"/>
  <c r="P42" i="1"/>
  <c r="R42" i="1" s="1"/>
  <c r="S42" i="1"/>
  <c r="U42" i="1"/>
  <c r="AN42" i="1" s="1"/>
  <c r="V42" i="1"/>
  <c r="X42" i="1" s="1"/>
  <c r="AR42" i="1" s="1"/>
  <c r="Y42" i="1"/>
  <c r="AA42" i="1" s="1"/>
  <c r="AC42" i="1"/>
  <c r="AE42" i="1"/>
  <c r="AF42" i="1" s="1"/>
  <c r="P43" i="1"/>
  <c r="R43" i="1" s="1"/>
  <c r="S43" i="1"/>
  <c r="U43" i="1" s="1"/>
  <c r="AN43" i="1" s="1"/>
  <c r="V43" i="1"/>
  <c r="X43" i="1" s="1"/>
  <c r="AR43" i="1" s="1"/>
  <c r="Y43" i="1"/>
  <c r="AA43" i="1" s="1"/>
  <c r="AC43" i="1"/>
  <c r="AE43" i="1"/>
  <c r="AS43" i="1" s="1"/>
  <c r="P44" i="1"/>
  <c r="R44" i="1" s="1"/>
  <c r="S44" i="1"/>
  <c r="U44" i="1" s="1"/>
  <c r="AN44" i="1" s="1"/>
  <c r="V44" i="1"/>
  <c r="X44" i="1"/>
  <c r="AX44" i="1" s="1"/>
  <c r="Y44" i="1"/>
  <c r="AA44" i="1" s="1"/>
  <c r="AC44" i="1"/>
  <c r="AE44" i="1"/>
  <c r="AF44" i="1" s="1"/>
  <c r="AR44" i="1"/>
  <c r="P45" i="1"/>
  <c r="R45" i="1" s="1"/>
  <c r="S45" i="1"/>
  <c r="U45" i="1" s="1"/>
  <c r="AN45" i="1" s="1"/>
  <c r="V45" i="1"/>
  <c r="X45" i="1" s="1"/>
  <c r="AR45" i="1" s="1"/>
  <c r="Y45" i="1"/>
  <c r="AA45" i="1" s="1"/>
  <c r="AC45" i="1"/>
  <c r="AE45" i="1"/>
  <c r="AF45" i="1" s="1"/>
  <c r="P46" i="1"/>
  <c r="R46" i="1" s="1"/>
  <c r="S46" i="1"/>
  <c r="U46" i="1" s="1"/>
  <c r="AN46" i="1" s="1"/>
  <c r="V46" i="1"/>
  <c r="X46" i="1" s="1"/>
  <c r="AR46" i="1" s="1"/>
  <c r="Y46" i="1"/>
  <c r="AA46" i="1" s="1"/>
  <c r="AC46" i="1"/>
  <c r="AE46" i="1"/>
  <c r="AS46" i="1" s="1"/>
  <c r="P47" i="1"/>
  <c r="R47" i="1" s="1"/>
  <c r="S47" i="1"/>
  <c r="U47" i="1" s="1"/>
  <c r="AN47" i="1" s="1"/>
  <c r="V47" i="1"/>
  <c r="X47" i="1"/>
  <c r="AR47" i="1" s="1"/>
  <c r="Y47" i="1"/>
  <c r="AA47" i="1" s="1"/>
  <c r="AC47" i="1"/>
  <c r="AE47" i="1"/>
  <c r="AS47" i="1" s="1"/>
  <c r="P48" i="1"/>
  <c r="R48" i="1" s="1"/>
  <c r="S48" i="1"/>
  <c r="U48" i="1" s="1"/>
  <c r="AN48" i="1" s="1"/>
  <c r="V48" i="1"/>
  <c r="X48" i="1" s="1"/>
  <c r="AR48" i="1" s="1"/>
  <c r="Y48" i="1"/>
  <c r="AA48" i="1" s="1"/>
  <c r="AC48" i="1"/>
  <c r="AE48" i="1"/>
  <c r="P49" i="1"/>
  <c r="R49" i="1" s="1"/>
  <c r="S49" i="1"/>
  <c r="U49" i="1"/>
  <c r="AN49" i="1" s="1"/>
  <c r="V49" i="1"/>
  <c r="X49" i="1" s="1"/>
  <c r="AR49" i="1" s="1"/>
  <c r="Y49" i="1"/>
  <c r="AA49" i="1" s="1"/>
  <c r="AC49" i="1"/>
  <c r="AE49" i="1"/>
  <c r="AS49" i="1" s="1"/>
  <c r="P50" i="1"/>
  <c r="R50" i="1" s="1"/>
  <c r="S50" i="1"/>
  <c r="U50" i="1" s="1"/>
  <c r="AN50" i="1" s="1"/>
  <c r="V50" i="1"/>
  <c r="X50" i="1" s="1"/>
  <c r="AR50" i="1" s="1"/>
  <c r="Y50" i="1"/>
  <c r="AA50" i="1" s="1"/>
  <c r="AC50" i="1"/>
  <c r="AE50" i="1"/>
  <c r="AF50" i="1" s="1"/>
  <c r="P51" i="1"/>
  <c r="R51" i="1" s="1"/>
  <c r="AJ51" i="1" s="1"/>
  <c r="S51" i="1"/>
  <c r="U51" i="1" s="1"/>
  <c r="V51" i="1"/>
  <c r="X51" i="1" s="1"/>
  <c r="AR51" i="1" s="1"/>
  <c r="Y51" i="1"/>
  <c r="AA51" i="1" s="1"/>
  <c r="AC51" i="1"/>
  <c r="AE51" i="1"/>
  <c r="AF51" i="1" s="1"/>
  <c r="P52" i="1"/>
  <c r="R52" i="1" s="1"/>
  <c r="S52" i="1"/>
  <c r="U52" i="1" s="1"/>
  <c r="AN52" i="1" s="1"/>
  <c r="V52" i="1"/>
  <c r="X52" i="1" s="1"/>
  <c r="AR52" i="1" s="1"/>
  <c r="Y52" i="1"/>
  <c r="AA52" i="1" s="1"/>
  <c r="AC52" i="1"/>
  <c r="AE52" i="1"/>
  <c r="P53" i="1"/>
  <c r="R53" i="1" s="1"/>
  <c r="S53" i="1"/>
  <c r="U53" i="1" s="1"/>
  <c r="AN53" i="1" s="1"/>
  <c r="V53" i="1"/>
  <c r="X53" i="1" s="1"/>
  <c r="AR53" i="1" s="1"/>
  <c r="Y53" i="1"/>
  <c r="AA53" i="1" s="1"/>
  <c r="AC53" i="1"/>
  <c r="AE53" i="1"/>
  <c r="AS53" i="1" s="1"/>
  <c r="P54" i="1"/>
  <c r="R54" i="1" s="1"/>
  <c r="S54" i="1"/>
  <c r="U54" i="1" s="1"/>
  <c r="AN54" i="1" s="1"/>
  <c r="V54" i="1"/>
  <c r="X54" i="1" s="1"/>
  <c r="AR54" i="1" s="1"/>
  <c r="Y54" i="1"/>
  <c r="AA54" i="1" s="1"/>
  <c r="AC54" i="1"/>
  <c r="AE54" i="1"/>
  <c r="AS54" i="1" s="1"/>
  <c r="P55" i="1"/>
  <c r="R55" i="1" s="1"/>
  <c r="S55" i="1"/>
  <c r="U55" i="1" s="1"/>
  <c r="AN55" i="1" s="1"/>
  <c r="V55" i="1"/>
  <c r="X55" i="1" s="1"/>
  <c r="AR55" i="1" s="1"/>
  <c r="Y55" i="1"/>
  <c r="AA55" i="1" s="1"/>
  <c r="AC55" i="1"/>
  <c r="AE55" i="1"/>
  <c r="AS55" i="1" s="1"/>
  <c r="P56" i="1"/>
  <c r="R56" i="1" s="1"/>
  <c r="S56" i="1"/>
  <c r="U56" i="1" s="1"/>
  <c r="AN56" i="1" s="1"/>
  <c r="V56" i="1"/>
  <c r="X56" i="1" s="1"/>
  <c r="AR56" i="1" s="1"/>
  <c r="Y56" i="1"/>
  <c r="AA56" i="1" s="1"/>
  <c r="AC56" i="1"/>
  <c r="AE56" i="1"/>
  <c r="P57" i="1"/>
  <c r="R57" i="1" s="1"/>
  <c r="S57" i="1"/>
  <c r="U57" i="1" s="1"/>
  <c r="AN57" i="1" s="1"/>
  <c r="V57" i="1"/>
  <c r="X57" i="1" s="1"/>
  <c r="AR57" i="1" s="1"/>
  <c r="Y57" i="1"/>
  <c r="AA57" i="1" s="1"/>
  <c r="AC57" i="1"/>
  <c r="AE57" i="1"/>
  <c r="AF57" i="1" s="1"/>
  <c r="P58" i="1"/>
  <c r="R58" i="1" s="1"/>
  <c r="S58" i="1"/>
  <c r="U58" i="1" s="1"/>
  <c r="AN58" i="1" s="1"/>
  <c r="V58" i="1"/>
  <c r="X58" i="1" s="1"/>
  <c r="AR58" i="1" s="1"/>
  <c r="Y58" i="1"/>
  <c r="AA58" i="1" s="1"/>
  <c r="AC58" i="1"/>
  <c r="AE58" i="1"/>
  <c r="AS58" i="1" s="1"/>
  <c r="P59" i="1"/>
  <c r="R59" i="1" s="1"/>
  <c r="S59" i="1"/>
  <c r="U59" i="1" s="1"/>
  <c r="AN59" i="1" s="1"/>
  <c r="V59" i="1"/>
  <c r="X59" i="1" s="1"/>
  <c r="AR59" i="1" s="1"/>
  <c r="Y59" i="1"/>
  <c r="AA59" i="1" s="1"/>
  <c r="AC59" i="1"/>
  <c r="AE59" i="1"/>
  <c r="P60" i="1"/>
  <c r="R60" i="1" s="1"/>
  <c r="S60" i="1"/>
  <c r="U60" i="1" s="1"/>
  <c r="AN60" i="1" s="1"/>
  <c r="V60" i="1"/>
  <c r="X60" i="1" s="1"/>
  <c r="AR60" i="1" s="1"/>
  <c r="Y60" i="1"/>
  <c r="AA60" i="1" s="1"/>
  <c r="AC60" i="1"/>
  <c r="AE60" i="1"/>
  <c r="AF60" i="1" s="1"/>
  <c r="P61" i="1"/>
  <c r="R61" i="1" s="1"/>
  <c r="S61" i="1"/>
  <c r="U61" i="1" s="1"/>
  <c r="AN61" i="1" s="1"/>
  <c r="V61" i="1"/>
  <c r="X61" i="1" s="1"/>
  <c r="AR61" i="1" s="1"/>
  <c r="Y61" i="1"/>
  <c r="AA61" i="1" s="1"/>
  <c r="AC61" i="1"/>
  <c r="AE61" i="1"/>
  <c r="AF61" i="1" s="1"/>
  <c r="P62" i="1"/>
  <c r="R62" i="1" s="1"/>
  <c r="S62" i="1"/>
  <c r="U62" i="1" s="1"/>
  <c r="AN62" i="1" s="1"/>
  <c r="V62" i="1"/>
  <c r="X62" i="1" s="1"/>
  <c r="AR62" i="1" s="1"/>
  <c r="Y62" i="1"/>
  <c r="AA62" i="1" s="1"/>
  <c r="AC62" i="1"/>
  <c r="AE62" i="1"/>
  <c r="AF62" i="1" s="1"/>
  <c r="P63" i="1"/>
  <c r="R63" i="1" s="1"/>
  <c r="AJ63" i="1" s="1"/>
  <c r="S63" i="1"/>
  <c r="U63" i="1" s="1"/>
  <c r="AN63" i="1" s="1"/>
  <c r="V63" i="1"/>
  <c r="X63" i="1" s="1"/>
  <c r="AR63" i="1" s="1"/>
  <c r="Y63" i="1"/>
  <c r="AA63" i="1" s="1"/>
  <c r="AC63" i="1"/>
  <c r="AE63" i="1"/>
  <c r="P64" i="1"/>
  <c r="R64" i="1" s="1"/>
  <c r="S64" i="1"/>
  <c r="U64" i="1" s="1"/>
  <c r="AN64" i="1" s="1"/>
  <c r="V64" i="1"/>
  <c r="X64" i="1" s="1"/>
  <c r="AR64" i="1" s="1"/>
  <c r="Y64" i="1"/>
  <c r="AA64" i="1" s="1"/>
  <c r="AC64" i="1"/>
  <c r="AE64" i="1"/>
  <c r="AF64" i="1" s="1"/>
  <c r="P65" i="1"/>
  <c r="R65" i="1" s="1"/>
  <c r="S65" i="1"/>
  <c r="U65" i="1" s="1"/>
  <c r="AN65" i="1" s="1"/>
  <c r="V65" i="1"/>
  <c r="X65" i="1" s="1"/>
  <c r="AR65" i="1" s="1"/>
  <c r="Y65" i="1"/>
  <c r="AA65" i="1" s="1"/>
  <c r="AC65" i="1"/>
  <c r="AE65" i="1"/>
  <c r="AS65" i="1" s="1"/>
  <c r="P66" i="1"/>
  <c r="R66" i="1" s="1"/>
  <c r="S66" i="1"/>
  <c r="U66" i="1" s="1"/>
  <c r="AN66" i="1" s="1"/>
  <c r="V66" i="1"/>
  <c r="X66" i="1" s="1"/>
  <c r="AR66" i="1" s="1"/>
  <c r="Y66" i="1"/>
  <c r="AA66" i="1" s="1"/>
  <c r="AC66" i="1"/>
  <c r="AE66" i="1"/>
  <c r="AF66" i="1" s="1"/>
  <c r="P67" i="1"/>
  <c r="R67" i="1" s="1"/>
  <c r="S67" i="1"/>
  <c r="U67" i="1" s="1"/>
  <c r="AN67" i="1" s="1"/>
  <c r="V67" i="1"/>
  <c r="X67" i="1" s="1"/>
  <c r="AR67" i="1" s="1"/>
  <c r="Y67" i="1"/>
  <c r="AA67" i="1" s="1"/>
  <c r="AC67" i="1"/>
  <c r="AE67" i="1"/>
  <c r="P68" i="1"/>
  <c r="R68" i="1" s="1"/>
  <c r="S68" i="1"/>
  <c r="U68" i="1" s="1"/>
  <c r="AN68" i="1" s="1"/>
  <c r="V68" i="1"/>
  <c r="X68" i="1" s="1"/>
  <c r="AR68" i="1" s="1"/>
  <c r="Y68" i="1"/>
  <c r="AA68" i="1" s="1"/>
  <c r="AC68" i="1"/>
  <c r="AE68" i="1"/>
  <c r="AF68" i="1" s="1"/>
  <c r="P69" i="1"/>
  <c r="R69" i="1" s="1"/>
  <c r="S69" i="1"/>
  <c r="U69" i="1" s="1"/>
  <c r="AN69" i="1" s="1"/>
  <c r="V69" i="1"/>
  <c r="X69" i="1" s="1"/>
  <c r="AR69" i="1" s="1"/>
  <c r="Y69" i="1"/>
  <c r="AA69" i="1" s="1"/>
  <c r="AC69" i="1"/>
  <c r="AE69" i="1"/>
  <c r="AF69" i="1" s="1"/>
  <c r="AS69" i="1"/>
  <c r="P70" i="1"/>
  <c r="R70" i="1" s="1"/>
  <c r="S70" i="1"/>
  <c r="U70" i="1" s="1"/>
  <c r="AN70" i="1" s="1"/>
  <c r="V70" i="1"/>
  <c r="X70" i="1" s="1"/>
  <c r="AR70" i="1" s="1"/>
  <c r="Y70" i="1"/>
  <c r="AA70" i="1" s="1"/>
  <c r="AC70" i="1"/>
  <c r="AE70" i="1"/>
  <c r="AS70" i="1" s="1"/>
  <c r="P71" i="1"/>
  <c r="R71" i="1" s="1"/>
  <c r="AJ71" i="1" s="1"/>
  <c r="S71" i="1"/>
  <c r="U71" i="1" s="1"/>
  <c r="AN71" i="1" s="1"/>
  <c r="V71" i="1"/>
  <c r="X71" i="1" s="1"/>
  <c r="AR71" i="1" s="1"/>
  <c r="Y71" i="1"/>
  <c r="AA71" i="1" s="1"/>
  <c r="AC71" i="1"/>
  <c r="AE71" i="1"/>
  <c r="P72" i="1"/>
  <c r="R72" i="1" s="1"/>
  <c r="AJ72" i="1" s="1"/>
  <c r="S72" i="1"/>
  <c r="U72" i="1" s="1"/>
  <c r="AN72" i="1" s="1"/>
  <c r="V72" i="1"/>
  <c r="X72" i="1" s="1"/>
  <c r="AR72" i="1" s="1"/>
  <c r="Y72" i="1"/>
  <c r="AA72" i="1" s="1"/>
  <c r="AC72" i="1"/>
  <c r="AE72" i="1"/>
  <c r="AF72" i="1" s="1"/>
  <c r="P73" i="1"/>
  <c r="R73" i="1" s="1"/>
  <c r="S73" i="1"/>
  <c r="U73" i="1" s="1"/>
  <c r="AN73" i="1" s="1"/>
  <c r="V73" i="1"/>
  <c r="X73" i="1" s="1"/>
  <c r="AX73" i="1" s="1"/>
  <c r="Y73" i="1"/>
  <c r="AA73" i="1" s="1"/>
  <c r="AC73" i="1"/>
  <c r="AE73" i="1"/>
  <c r="AR73" i="1"/>
  <c r="P74" i="1"/>
  <c r="R74" i="1" s="1"/>
  <c r="S74" i="1"/>
  <c r="U74" i="1" s="1"/>
  <c r="AN74" i="1" s="1"/>
  <c r="V74" i="1"/>
  <c r="X74" i="1" s="1"/>
  <c r="AR74" i="1" s="1"/>
  <c r="Y74" i="1"/>
  <c r="AA74" i="1" s="1"/>
  <c r="AC74" i="1"/>
  <c r="AE74" i="1"/>
  <c r="AF74" i="1" s="1"/>
  <c r="P75" i="1"/>
  <c r="R75" i="1" s="1"/>
  <c r="S75" i="1"/>
  <c r="U75" i="1" s="1"/>
  <c r="AN75" i="1" s="1"/>
  <c r="V75" i="1"/>
  <c r="X75" i="1" s="1"/>
  <c r="AR75" i="1" s="1"/>
  <c r="Y75" i="1"/>
  <c r="AA75" i="1" s="1"/>
  <c r="AC75" i="1"/>
  <c r="AE75" i="1"/>
  <c r="P76" i="1"/>
  <c r="R76" i="1" s="1"/>
  <c r="S76" i="1"/>
  <c r="U76" i="1" s="1"/>
  <c r="AN76" i="1" s="1"/>
  <c r="V76" i="1"/>
  <c r="X76" i="1" s="1"/>
  <c r="AR76" i="1" s="1"/>
  <c r="Y76" i="1"/>
  <c r="AA76" i="1" s="1"/>
  <c r="AC76" i="1"/>
  <c r="AE76" i="1"/>
  <c r="AS76" i="1" s="1"/>
  <c r="P77" i="1"/>
  <c r="R77" i="1" s="1"/>
  <c r="AJ77" i="1" s="1"/>
  <c r="S77" i="1"/>
  <c r="U77" i="1" s="1"/>
  <c r="AN77" i="1" s="1"/>
  <c r="V77" i="1"/>
  <c r="X77" i="1" s="1"/>
  <c r="AX77" i="1" s="1"/>
  <c r="Y77" i="1"/>
  <c r="AA77" i="1" s="1"/>
  <c r="AC77" i="1"/>
  <c r="AE77" i="1"/>
  <c r="AF77" i="1" s="1"/>
  <c r="P78" i="1"/>
  <c r="R78" i="1" s="1"/>
  <c r="S78" i="1"/>
  <c r="U78" i="1" s="1"/>
  <c r="AN78" i="1" s="1"/>
  <c r="V78" i="1"/>
  <c r="X78" i="1" s="1"/>
  <c r="AR78" i="1" s="1"/>
  <c r="Y78" i="1"/>
  <c r="AA78" i="1" s="1"/>
  <c r="AC78" i="1"/>
  <c r="AE78" i="1"/>
  <c r="AF78" i="1" s="1"/>
  <c r="P79" i="1"/>
  <c r="R79" i="1" s="1"/>
  <c r="S79" i="1"/>
  <c r="U79" i="1" s="1"/>
  <c r="AN79" i="1" s="1"/>
  <c r="V79" i="1"/>
  <c r="X79" i="1" s="1"/>
  <c r="AR79" i="1" s="1"/>
  <c r="Y79" i="1"/>
  <c r="AA79" i="1" s="1"/>
  <c r="AC79" i="1"/>
  <c r="AE79" i="1"/>
  <c r="P80" i="1"/>
  <c r="R80" i="1" s="1"/>
  <c r="S80" i="1"/>
  <c r="U80" i="1" s="1"/>
  <c r="AN80" i="1" s="1"/>
  <c r="V80" i="1"/>
  <c r="X80" i="1" s="1"/>
  <c r="AR80" i="1" s="1"/>
  <c r="Y80" i="1"/>
  <c r="AA80" i="1" s="1"/>
  <c r="AC80" i="1"/>
  <c r="AE80" i="1"/>
  <c r="AF80" i="1" s="1"/>
  <c r="P81" i="1"/>
  <c r="R81" i="1" s="1"/>
  <c r="AJ81" i="1" s="1"/>
  <c r="S81" i="1"/>
  <c r="U81" i="1" s="1"/>
  <c r="V81" i="1"/>
  <c r="X81" i="1" s="1"/>
  <c r="AX81" i="1" s="1"/>
  <c r="Y81" i="1"/>
  <c r="AA81" i="1" s="1"/>
  <c r="AC81" i="1"/>
  <c r="AE81" i="1"/>
  <c r="AF81" i="1" s="1"/>
  <c r="AR81" i="1"/>
  <c r="P82" i="1"/>
  <c r="R82" i="1" s="1"/>
  <c r="S82" i="1"/>
  <c r="U82" i="1" s="1"/>
  <c r="AN82" i="1" s="1"/>
  <c r="V82" i="1"/>
  <c r="X82" i="1" s="1"/>
  <c r="AR82" i="1" s="1"/>
  <c r="Y82" i="1"/>
  <c r="AA82" i="1" s="1"/>
  <c r="AC82" i="1"/>
  <c r="AE82" i="1"/>
  <c r="AF82" i="1" s="1"/>
  <c r="P83" i="1"/>
  <c r="R83" i="1" s="1"/>
  <c r="AJ83" i="1" s="1"/>
  <c r="S83" i="1"/>
  <c r="U83" i="1" s="1"/>
  <c r="AN83" i="1" s="1"/>
  <c r="V83" i="1"/>
  <c r="X83" i="1" s="1"/>
  <c r="AR83" i="1" s="1"/>
  <c r="Y83" i="1"/>
  <c r="AA83" i="1" s="1"/>
  <c r="AC83" i="1"/>
  <c r="AE83" i="1"/>
  <c r="P84" i="1"/>
  <c r="R84" i="1" s="1"/>
  <c r="S84" i="1"/>
  <c r="U84" i="1" s="1"/>
  <c r="AN84" i="1" s="1"/>
  <c r="V84" i="1"/>
  <c r="X84" i="1" s="1"/>
  <c r="AR84" i="1" s="1"/>
  <c r="Y84" i="1"/>
  <c r="AA84" i="1" s="1"/>
  <c r="AC84" i="1"/>
  <c r="AE84" i="1"/>
  <c r="AF84" i="1" s="1"/>
  <c r="P85" i="1"/>
  <c r="R85" i="1" s="1"/>
  <c r="AJ85" i="1" s="1"/>
  <c r="S85" i="1"/>
  <c r="U85" i="1" s="1"/>
  <c r="V85" i="1"/>
  <c r="X85" i="1" s="1"/>
  <c r="AR85" i="1" s="1"/>
  <c r="Y85" i="1"/>
  <c r="AA85" i="1" s="1"/>
  <c r="AC85" i="1"/>
  <c r="AE85" i="1"/>
  <c r="AF85" i="1" s="1"/>
  <c r="P86" i="1"/>
  <c r="R86" i="1" s="1"/>
  <c r="S86" i="1"/>
  <c r="U86" i="1" s="1"/>
  <c r="AN86" i="1" s="1"/>
  <c r="V86" i="1"/>
  <c r="X86" i="1" s="1"/>
  <c r="AR86" i="1" s="1"/>
  <c r="Y86" i="1"/>
  <c r="AA86" i="1" s="1"/>
  <c r="AC86" i="1"/>
  <c r="AE86" i="1"/>
  <c r="AF86" i="1" s="1"/>
  <c r="P87" i="1"/>
  <c r="R87" i="1" s="1"/>
  <c r="S87" i="1"/>
  <c r="U87" i="1" s="1"/>
  <c r="AN87" i="1" s="1"/>
  <c r="V87" i="1"/>
  <c r="X87" i="1" s="1"/>
  <c r="AR87" i="1" s="1"/>
  <c r="Y87" i="1"/>
  <c r="AA87" i="1" s="1"/>
  <c r="AC87" i="1"/>
  <c r="AE87" i="1"/>
  <c r="P88" i="1"/>
  <c r="R88" i="1" s="1"/>
  <c r="S88" i="1"/>
  <c r="U88" i="1" s="1"/>
  <c r="AN88" i="1" s="1"/>
  <c r="V88" i="1"/>
  <c r="X88" i="1" s="1"/>
  <c r="AR88" i="1" s="1"/>
  <c r="Y88" i="1"/>
  <c r="AA88" i="1" s="1"/>
  <c r="AC88" i="1"/>
  <c r="AE88" i="1"/>
  <c r="AF88" i="1" s="1"/>
  <c r="P89" i="1"/>
  <c r="R89" i="1" s="1"/>
  <c r="S89" i="1"/>
  <c r="U89" i="1" s="1"/>
  <c r="AN89" i="1" s="1"/>
  <c r="V89" i="1"/>
  <c r="X89" i="1" s="1"/>
  <c r="AR89" i="1" s="1"/>
  <c r="Y89" i="1"/>
  <c r="AA89" i="1" s="1"/>
  <c r="AC89" i="1"/>
  <c r="AE89" i="1"/>
  <c r="AS89" i="1" s="1"/>
  <c r="P90" i="1"/>
  <c r="R90" i="1" s="1"/>
  <c r="S90" i="1"/>
  <c r="U90" i="1" s="1"/>
  <c r="AN90" i="1" s="1"/>
  <c r="V90" i="1"/>
  <c r="X90" i="1" s="1"/>
  <c r="AR90" i="1" s="1"/>
  <c r="Y90" i="1"/>
  <c r="AA90" i="1" s="1"/>
  <c r="AC90" i="1"/>
  <c r="AE90" i="1"/>
  <c r="AS90" i="1" s="1"/>
  <c r="P91" i="1"/>
  <c r="R91" i="1" s="1"/>
  <c r="S91" i="1"/>
  <c r="U91" i="1" s="1"/>
  <c r="AN91" i="1" s="1"/>
  <c r="V91" i="1"/>
  <c r="X91" i="1" s="1"/>
  <c r="AR91" i="1" s="1"/>
  <c r="Y91" i="1"/>
  <c r="AA91" i="1" s="1"/>
  <c r="AC91" i="1"/>
  <c r="AE91" i="1"/>
  <c r="P92" i="1"/>
  <c r="R92" i="1" s="1"/>
  <c r="S92" i="1"/>
  <c r="U92" i="1" s="1"/>
  <c r="AN92" i="1" s="1"/>
  <c r="V92" i="1"/>
  <c r="X92" i="1" s="1"/>
  <c r="AR92" i="1" s="1"/>
  <c r="Y92" i="1"/>
  <c r="AA92" i="1" s="1"/>
  <c r="AC92" i="1"/>
  <c r="AE92" i="1"/>
  <c r="AF92" i="1" s="1"/>
  <c r="P93" i="1"/>
  <c r="R93" i="1" s="1"/>
  <c r="S93" i="1"/>
  <c r="U93" i="1" s="1"/>
  <c r="AN93" i="1" s="1"/>
  <c r="V93" i="1"/>
  <c r="X93" i="1" s="1"/>
  <c r="AR93" i="1" s="1"/>
  <c r="Y93" i="1"/>
  <c r="AA93" i="1" s="1"/>
  <c r="AC93" i="1"/>
  <c r="AE93" i="1"/>
  <c r="AS93" i="1" s="1"/>
  <c r="P94" i="1"/>
  <c r="R94" i="1" s="1"/>
  <c r="S94" i="1"/>
  <c r="U94" i="1" s="1"/>
  <c r="AN94" i="1" s="1"/>
  <c r="V94" i="1"/>
  <c r="X94" i="1" s="1"/>
  <c r="AR94" i="1" s="1"/>
  <c r="Y94" i="1"/>
  <c r="AA94" i="1" s="1"/>
  <c r="AC94" i="1"/>
  <c r="AE94" i="1"/>
  <c r="AF94" i="1" s="1"/>
  <c r="P95" i="1"/>
  <c r="R95" i="1" s="1"/>
  <c r="S95" i="1"/>
  <c r="U95" i="1" s="1"/>
  <c r="AN95" i="1" s="1"/>
  <c r="V95" i="1"/>
  <c r="X95" i="1" s="1"/>
  <c r="AR95" i="1" s="1"/>
  <c r="Y95" i="1"/>
  <c r="AA95" i="1" s="1"/>
  <c r="AC95" i="1"/>
  <c r="AE95" i="1"/>
  <c r="P96" i="1"/>
  <c r="R96" i="1" s="1"/>
  <c r="S96" i="1"/>
  <c r="U96" i="1" s="1"/>
  <c r="AN96" i="1" s="1"/>
  <c r="V96" i="1"/>
  <c r="X96" i="1" s="1"/>
  <c r="AR96" i="1" s="1"/>
  <c r="Y96" i="1"/>
  <c r="AA96" i="1" s="1"/>
  <c r="AC96" i="1"/>
  <c r="AE96" i="1"/>
  <c r="AF96" i="1" s="1"/>
  <c r="P97" i="1"/>
  <c r="R97" i="1" s="1"/>
  <c r="AJ97" i="1" s="1"/>
  <c r="S97" i="1"/>
  <c r="U97" i="1"/>
  <c r="AN97" i="1" s="1"/>
  <c r="V97" i="1"/>
  <c r="X97" i="1" s="1"/>
  <c r="AX97" i="1" s="1"/>
  <c r="Y97" i="1"/>
  <c r="AA97" i="1" s="1"/>
  <c r="AC97" i="1"/>
  <c r="AE97" i="1"/>
  <c r="AF97" i="1" s="1"/>
  <c r="P98" i="1"/>
  <c r="R98" i="1" s="1"/>
  <c r="S98" i="1"/>
  <c r="U98" i="1" s="1"/>
  <c r="AN98" i="1" s="1"/>
  <c r="V98" i="1"/>
  <c r="X98" i="1" s="1"/>
  <c r="AR98" i="1" s="1"/>
  <c r="Y98" i="1"/>
  <c r="AA98" i="1" s="1"/>
  <c r="AC98" i="1"/>
  <c r="AE98" i="1"/>
  <c r="AF98" i="1" s="1"/>
  <c r="P99" i="1"/>
  <c r="R99" i="1" s="1"/>
  <c r="S99" i="1"/>
  <c r="U99" i="1" s="1"/>
  <c r="AN99" i="1" s="1"/>
  <c r="V99" i="1"/>
  <c r="X99" i="1" s="1"/>
  <c r="AR99" i="1" s="1"/>
  <c r="Y99" i="1"/>
  <c r="AA99" i="1" s="1"/>
  <c r="AC99" i="1"/>
  <c r="AE99" i="1"/>
  <c r="P100" i="1"/>
  <c r="R100" i="1" s="1"/>
  <c r="S100" i="1"/>
  <c r="U100" i="1" s="1"/>
  <c r="AN100" i="1" s="1"/>
  <c r="V100" i="1"/>
  <c r="X100" i="1" s="1"/>
  <c r="AR100" i="1" s="1"/>
  <c r="Y100" i="1"/>
  <c r="AA100" i="1" s="1"/>
  <c r="AC100" i="1"/>
  <c r="AE100" i="1"/>
  <c r="AF100" i="1" s="1"/>
  <c r="P101" i="1"/>
  <c r="R101" i="1" s="1"/>
  <c r="S101" i="1"/>
  <c r="U101" i="1" s="1"/>
  <c r="AN101" i="1" s="1"/>
  <c r="V101" i="1"/>
  <c r="X101" i="1" s="1"/>
  <c r="AR101" i="1" s="1"/>
  <c r="Y101" i="1"/>
  <c r="AA101" i="1" s="1"/>
  <c r="AC101" i="1"/>
  <c r="AE101" i="1"/>
  <c r="AF101" i="1" s="1"/>
  <c r="AJ101" i="1"/>
  <c r="P102" i="1"/>
  <c r="R102" i="1" s="1"/>
  <c r="S102" i="1"/>
  <c r="U102" i="1" s="1"/>
  <c r="AN102" i="1" s="1"/>
  <c r="V102" i="1"/>
  <c r="X102" i="1" s="1"/>
  <c r="AR102" i="1" s="1"/>
  <c r="Y102" i="1"/>
  <c r="AA102" i="1" s="1"/>
  <c r="AC102" i="1"/>
  <c r="AE102" i="1"/>
  <c r="AF102" i="1" s="1"/>
  <c r="P103" i="1"/>
  <c r="R103" i="1" s="1"/>
  <c r="S103" i="1"/>
  <c r="U103" i="1" s="1"/>
  <c r="AN103" i="1" s="1"/>
  <c r="V103" i="1"/>
  <c r="X103" i="1" s="1"/>
  <c r="AR103" i="1" s="1"/>
  <c r="Y103" i="1"/>
  <c r="AA103" i="1" s="1"/>
  <c r="AC103" i="1"/>
  <c r="AE103" i="1"/>
  <c r="P104" i="1"/>
  <c r="R104" i="1" s="1"/>
  <c r="S104" i="1"/>
  <c r="U104" i="1" s="1"/>
  <c r="AN104" i="1" s="1"/>
  <c r="V104" i="1"/>
  <c r="X104" i="1" s="1"/>
  <c r="AR104" i="1" s="1"/>
  <c r="Y104" i="1"/>
  <c r="AA104" i="1" s="1"/>
  <c r="AC104" i="1"/>
  <c r="AE104" i="1"/>
  <c r="AF104" i="1" s="1"/>
  <c r="P105" i="1"/>
  <c r="R105" i="1" s="1"/>
  <c r="S105" i="1"/>
  <c r="U105" i="1" s="1"/>
  <c r="AN105" i="1" s="1"/>
  <c r="V105" i="1"/>
  <c r="X105" i="1" s="1"/>
  <c r="AR105" i="1" s="1"/>
  <c r="Y105" i="1"/>
  <c r="AA105" i="1" s="1"/>
  <c r="AC105" i="1"/>
  <c r="AE105" i="1"/>
  <c r="AS105" i="1" s="1"/>
  <c r="P106" i="1"/>
  <c r="R106" i="1" s="1"/>
  <c r="S106" i="1"/>
  <c r="U106" i="1" s="1"/>
  <c r="AN106" i="1" s="1"/>
  <c r="V106" i="1"/>
  <c r="X106" i="1" s="1"/>
  <c r="AR106" i="1" s="1"/>
  <c r="Y106" i="1"/>
  <c r="AA106" i="1" s="1"/>
  <c r="AC106" i="1"/>
  <c r="AE106" i="1"/>
  <c r="AF106" i="1" s="1"/>
  <c r="P107" i="1"/>
  <c r="R107" i="1" s="1"/>
  <c r="S107" i="1"/>
  <c r="U107" i="1" s="1"/>
  <c r="AN107" i="1" s="1"/>
  <c r="V107" i="1"/>
  <c r="X107" i="1" s="1"/>
  <c r="AR107" i="1" s="1"/>
  <c r="Y107" i="1"/>
  <c r="AA107" i="1" s="1"/>
  <c r="AC107" i="1"/>
  <c r="AE107" i="1"/>
  <c r="P108" i="1"/>
  <c r="R108" i="1" s="1"/>
  <c r="S108" i="1"/>
  <c r="U108" i="1" s="1"/>
  <c r="AN108" i="1" s="1"/>
  <c r="V108" i="1"/>
  <c r="X108" i="1" s="1"/>
  <c r="AR108" i="1" s="1"/>
  <c r="Y108" i="1"/>
  <c r="AA108" i="1" s="1"/>
  <c r="AC108" i="1"/>
  <c r="AE108" i="1"/>
  <c r="AF108" i="1" s="1"/>
  <c r="P109" i="1"/>
  <c r="R109" i="1" s="1"/>
  <c r="S109" i="1"/>
  <c r="U109" i="1" s="1"/>
  <c r="AN109" i="1" s="1"/>
  <c r="V109" i="1"/>
  <c r="X109" i="1" s="1"/>
  <c r="AR109" i="1" s="1"/>
  <c r="Y109" i="1"/>
  <c r="AA109" i="1" s="1"/>
  <c r="AC109" i="1"/>
  <c r="AE109" i="1"/>
  <c r="AF109" i="1" s="1"/>
  <c r="P110" i="1"/>
  <c r="R110" i="1" s="1"/>
  <c r="S110" i="1"/>
  <c r="U110" i="1" s="1"/>
  <c r="AN110" i="1" s="1"/>
  <c r="V110" i="1"/>
  <c r="X110" i="1" s="1"/>
  <c r="AR110" i="1" s="1"/>
  <c r="Y110" i="1"/>
  <c r="AA110" i="1" s="1"/>
  <c r="AC110" i="1"/>
  <c r="AE110" i="1"/>
  <c r="AS110" i="1" s="1"/>
  <c r="P111" i="1"/>
  <c r="R111" i="1" s="1"/>
  <c r="S111" i="1"/>
  <c r="U111" i="1" s="1"/>
  <c r="AN111" i="1" s="1"/>
  <c r="V111" i="1"/>
  <c r="X111" i="1" s="1"/>
  <c r="AR111" i="1" s="1"/>
  <c r="Y111" i="1"/>
  <c r="AA111" i="1" s="1"/>
  <c r="AC111" i="1"/>
  <c r="AE111" i="1"/>
  <c r="P112" i="1"/>
  <c r="R112" i="1" s="1"/>
  <c r="S112" i="1"/>
  <c r="U112" i="1" s="1"/>
  <c r="AN112" i="1" s="1"/>
  <c r="V112" i="1"/>
  <c r="X112" i="1" s="1"/>
  <c r="AR112" i="1" s="1"/>
  <c r="Y112" i="1"/>
  <c r="AA112" i="1" s="1"/>
  <c r="AC112" i="1"/>
  <c r="AE112" i="1"/>
  <c r="AF112" i="1" s="1"/>
  <c r="P113" i="1"/>
  <c r="R113" i="1" s="1"/>
  <c r="AJ113" i="1" s="1"/>
  <c r="S113" i="1"/>
  <c r="U113" i="1" s="1"/>
  <c r="AN113" i="1" s="1"/>
  <c r="V113" i="1"/>
  <c r="X113" i="1" s="1"/>
  <c r="AX113" i="1" s="1"/>
  <c r="Y113" i="1"/>
  <c r="AA113" i="1" s="1"/>
  <c r="AC113" i="1"/>
  <c r="AE113" i="1"/>
  <c r="AS113" i="1" s="1"/>
  <c r="P114" i="1"/>
  <c r="R114" i="1" s="1"/>
  <c r="S114" i="1"/>
  <c r="U114" i="1" s="1"/>
  <c r="AN114" i="1" s="1"/>
  <c r="V114" i="1"/>
  <c r="X114" i="1" s="1"/>
  <c r="AR114" i="1" s="1"/>
  <c r="Y114" i="1"/>
  <c r="AA114" i="1"/>
  <c r="AC114" i="1"/>
  <c r="AE114" i="1"/>
  <c r="AS114" i="1" s="1"/>
  <c r="P115" i="1"/>
  <c r="R115" i="1" s="1"/>
  <c r="S115" i="1"/>
  <c r="U115" i="1" s="1"/>
  <c r="AN115" i="1" s="1"/>
  <c r="V115" i="1"/>
  <c r="X115" i="1" s="1"/>
  <c r="AR115" i="1" s="1"/>
  <c r="Y115" i="1"/>
  <c r="AA115" i="1" s="1"/>
  <c r="AC115" i="1"/>
  <c r="AE115" i="1"/>
  <c r="P116" i="1"/>
  <c r="R116" i="1" s="1"/>
  <c r="S116" i="1"/>
  <c r="U116" i="1" s="1"/>
  <c r="AN116" i="1" s="1"/>
  <c r="V116" i="1"/>
  <c r="X116" i="1" s="1"/>
  <c r="AR116" i="1" s="1"/>
  <c r="Y116" i="1"/>
  <c r="AA116" i="1" s="1"/>
  <c r="AC116" i="1"/>
  <c r="AE116" i="1"/>
  <c r="AF116" i="1" s="1"/>
  <c r="P117" i="1"/>
  <c r="R117" i="1" s="1"/>
  <c r="AJ117" i="1" s="1"/>
  <c r="S117" i="1"/>
  <c r="U117" i="1" s="1"/>
  <c r="AN117" i="1" s="1"/>
  <c r="V117" i="1"/>
  <c r="X117" i="1" s="1"/>
  <c r="AR117" i="1" s="1"/>
  <c r="Y117" i="1"/>
  <c r="AA117" i="1" s="1"/>
  <c r="AC117" i="1"/>
  <c r="AE117" i="1"/>
  <c r="AS117" i="1" s="1"/>
  <c r="P118" i="1"/>
  <c r="R118" i="1" s="1"/>
  <c r="S118" i="1"/>
  <c r="U118" i="1" s="1"/>
  <c r="AN118" i="1" s="1"/>
  <c r="V118" i="1"/>
  <c r="X118" i="1" s="1"/>
  <c r="AR118" i="1" s="1"/>
  <c r="Y118" i="1"/>
  <c r="AA118" i="1" s="1"/>
  <c r="AC118" i="1"/>
  <c r="AE118" i="1"/>
  <c r="AS118" i="1" s="1"/>
  <c r="P119" i="1"/>
  <c r="R119" i="1" s="1"/>
  <c r="S119" i="1"/>
  <c r="U119" i="1" s="1"/>
  <c r="AN119" i="1" s="1"/>
  <c r="V119" i="1"/>
  <c r="X119" i="1" s="1"/>
  <c r="AR119" i="1" s="1"/>
  <c r="Y119" i="1"/>
  <c r="AA119" i="1" s="1"/>
  <c r="AC119" i="1"/>
  <c r="AE119" i="1"/>
  <c r="P120" i="1"/>
  <c r="R120" i="1" s="1"/>
  <c r="S120" i="1"/>
  <c r="U120" i="1" s="1"/>
  <c r="AN120" i="1" s="1"/>
  <c r="V120" i="1"/>
  <c r="X120" i="1" s="1"/>
  <c r="AR120" i="1" s="1"/>
  <c r="Y120" i="1"/>
  <c r="AA120" i="1" s="1"/>
  <c r="AC120" i="1"/>
  <c r="AE120" i="1"/>
  <c r="AF120" i="1" s="1"/>
  <c r="P121" i="1"/>
  <c r="R121" i="1" s="1"/>
  <c r="S121" i="1"/>
  <c r="U121" i="1" s="1"/>
  <c r="AN121" i="1" s="1"/>
  <c r="V121" i="1"/>
  <c r="X121" i="1" s="1"/>
  <c r="AR121" i="1" s="1"/>
  <c r="Y121" i="1"/>
  <c r="AA121" i="1" s="1"/>
  <c r="AC121" i="1"/>
  <c r="AE121" i="1"/>
  <c r="AF121" i="1" s="1"/>
  <c r="P122" i="1"/>
  <c r="R122" i="1" s="1"/>
  <c r="S122" i="1"/>
  <c r="U122" i="1" s="1"/>
  <c r="AN122" i="1" s="1"/>
  <c r="V122" i="1"/>
  <c r="X122" i="1" s="1"/>
  <c r="AR122" i="1" s="1"/>
  <c r="Y122" i="1"/>
  <c r="AA122" i="1" s="1"/>
  <c r="AC122" i="1"/>
  <c r="AE122" i="1"/>
  <c r="AS122" i="1" s="1"/>
  <c r="P123" i="1"/>
  <c r="R123" i="1" s="1"/>
  <c r="AJ123" i="1" s="1"/>
  <c r="S123" i="1"/>
  <c r="U123" i="1" s="1"/>
  <c r="AN123" i="1" s="1"/>
  <c r="V123" i="1"/>
  <c r="X123" i="1"/>
  <c r="AX123" i="1" s="1"/>
  <c r="Y123" i="1"/>
  <c r="AA123" i="1" s="1"/>
  <c r="AC123" i="1"/>
  <c r="AE123" i="1"/>
  <c r="AR123" i="1"/>
  <c r="P124" i="1"/>
  <c r="R124" i="1" s="1"/>
  <c r="S124" i="1"/>
  <c r="U124" i="1" s="1"/>
  <c r="AN124" i="1" s="1"/>
  <c r="V124" i="1"/>
  <c r="X124" i="1"/>
  <c r="AR124" i="1" s="1"/>
  <c r="Y124" i="1"/>
  <c r="AA124" i="1" s="1"/>
  <c r="AC124" i="1"/>
  <c r="AE124" i="1"/>
  <c r="AF124" i="1" s="1"/>
  <c r="P125" i="1"/>
  <c r="R125" i="1" s="1"/>
  <c r="S125" i="1"/>
  <c r="U125" i="1" s="1"/>
  <c r="AN125" i="1" s="1"/>
  <c r="V125" i="1"/>
  <c r="X125" i="1" s="1"/>
  <c r="AR125" i="1" s="1"/>
  <c r="Y125" i="1"/>
  <c r="AA125" i="1" s="1"/>
  <c r="AC125" i="1"/>
  <c r="AE125" i="1"/>
  <c r="AF125" i="1" s="1"/>
  <c r="P126" i="1"/>
  <c r="R126" i="1" s="1"/>
  <c r="S126" i="1"/>
  <c r="U126" i="1" s="1"/>
  <c r="AN126" i="1" s="1"/>
  <c r="V126" i="1"/>
  <c r="X126" i="1" s="1"/>
  <c r="AR126" i="1" s="1"/>
  <c r="Y126" i="1"/>
  <c r="AA126" i="1" s="1"/>
  <c r="AC126" i="1"/>
  <c r="AE126" i="1"/>
  <c r="AS126" i="1" s="1"/>
  <c r="P127" i="1"/>
  <c r="R127" i="1" s="1"/>
  <c r="AJ127" i="1" s="1"/>
  <c r="S127" i="1"/>
  <c r="U127" i="1" s="1"/>
  <c r="V127" i="1"/>
  <c r="X127" i="1" s="1"/>
  <c r="AR127" i="1" s="1"/>
  <c r="Y127" i="1"/>
  <c r="AA127" i="1" s="1"/>
  <c r="AC127" i="1"/>
  <c r="AE127" i="1"/>
  <c r="P128" i="1"/>
  <c r="R128" i="1" s="1"/>
  <c r="S128" i="1"/>
  <c r="U128" i="1" s="1"/>
  <c r="AN128" i="1" s="1"/>
  <c r="V128" i="1"/>
  <c r="X128" i="1" s="1"/>
  <c r="AR128" i="1" s="1"/>
  <c r="Y128" i="1"/>
  <c r="AA128" i="1" s="1"/>
  <c r="AC128" i="1"/>
  <c r="AE128" i="1"/>
  <c r="AF128" i="1" s="1"/>
  <c r="P129" i="1"/>
  <c r="R129" i="1" s="1"/>
  <c r="AJ129" i="1" s="1"/>
  <c r="S129" i="1"/>
  <c r="U129" i="1" s="1"/>
  <c r="AN129" i="1" s="1"/>
  <c r="V129" i="1"/>
  <c r="X129" i="1" s="1"/>
  <c r="AX129" i="1" s="1"/>
  <c r="Y129" i="1"/>
  <c r="AA129" i="1" s="1"/>
  <c r="AC129" i="1"/>
  <c r="AE129" i="1"/>
  <c r="AF129" i="1" s="1"/>
  <c r="P130" i="1"/>
  <c r="R130" i="1" s="1"/>
  <c r="S130" i="1"/>
  <c r="U130" i="1" s="1"/>
  <c r="AN130" i="1" s="1"/>
  <c r="V130" i="1"/>
  <c r="X130" i="1" s="1"/>
  <c r="AR130" i="1" s="1"/>
  <c r="Y130" i="1"/>
  <c r="AA130" i="1" s="1"/>
  <c r="AC130" i="1"/>
  <c r="AE130" i="1"/>
  <c r="AF130" i="1" s="1"/>
  <c r="P131" i="1"/>
  <c r="R131" i="1" s="1"/>
  <c r="S131" i="1"/>
  <c r="U131" i="1" s="1"/>
  <c r="AN131" i="1" s="1"/>
  <c r="V131" i="1"/>
  <c r="X131" i="1" s="1"/>
  <c r="AX131" i="1" s="1"/>
  <c r="Y131" i="1"/>
  <c r="AA131" i="1" s="1"/>
  <c r="AC131" i="1"/>
  <c r="AE131" i="1"/>
  <c r="AR131" i="1"/>
  <c r="P132" i="1"/>
  <c r="R132" i="1" s="1"/>
  <c r="S132" i="1"/>
  <c r="U132" i="1" s="1"/>
  <c r="AN132" i="1" s="1"/>
  <c r="V132" i="1"/>
  <c r="X132" i="1" s="1"/>
  <c r="AR132" i="1" s="1"/>
  <c r="Y132" i="1"/>
  <c r="AA132" i="1" s="1"/>
  <c r="AC132" i="1"/>
  <c r="AE132" i="1"/>
  <c r="AF132" i="1" s="1"/>
  <c r="P133" i="1"/>
  <c r="R133" i="1" s="1"/>
  <c r="AJ133" i="1" s="1"/>
  <c r="S133" i="1"/>
  <c r="U133" i="1" s="1"/>
  <c r="AN133" i="1" s="1"/>
  <c r="V133" i="1"/>
  <c r="X133" i="1" s="1"/>
  <c r="AX133" i="1" s="1"/>
  <c r="Y133" i="1"/>
  <c r="AA133" i="1" s="1"/>
  <c r="AC133" i="1"/>
  <c r="AE133" i="1"/>
  <c r="AF133" i="1" s="1"/>
  <c r="P134" i="1"/>
  <c r="R134" i="1" s="1"/>
  <c r="S134" i="1"/>
  <c r="U134" i="1" s="1"/>
  <c r="AN134" i="1" s="1"/>
  <c r="V134" i="1"/>
  <c r="X134" i="1" s="1"/>
  <c r="AR134" i="1" s="1"/>
  <c r="Y134" i="1"/>
  <c r="AA134" i="1" s="1"/>
  <c r="AC134" i="1"/>
  <c r="AE134" i="1"/>
  <c r="AS134" i="1" s="1"/>
  <c r="P135" i="1"/>
  <c r="R135" i="1" s="1"/>
  <c r="AJ135" i="1" s="1"/>
  <c r="S135" i="1"/>
  <c r="U135" i="1" s="1"/>
  <c r="AN135" i="1" s="1"/>
  <c r="V135" i="1"/>
  <c r="X135" i="1" s="1"/>
  <c r="AR135" i="1" s="1"/>
  <c r="Y135" i="1"/>
  <c r="AA135" i="1" s="1"/>
  <c r="AC135" i="1"/>
  <c r="AE135" i="1"/>
  <c r="P136" i="1"/>
  <c r="R136" i="1" s="1"/>
  <c r="S136" i="1"/>
  <c r="U136" i="1" s="1"/>
  <c r="AN136" i="1" s="1"/>
  <c r="V136" i="1"/>
  <c r="X136" i="1" s="1"/>
  <c r="AR136" i="1" s="1"/>
  <c r="Y136" i="1"/>
  <c r="AA136" i="1" s="1"/>
  <c r="AC136" i="1"/>
  <c r="AE136" i="1"/>
  <c r="AF136" i="1" s="1"/>
  <c r="P137" i="1"/>
  <c r="R137" i="1" s="1"/>
  <c r="S137" i="1"/>
  <c r="U137" i="1" s="1"/>
  <c r="AN137" i="1" s="1"/>
  <c r="V137" i="1"/>
  <c r="X137" i="1" s="1"/>
  <c r="AR137" i="1" s="1"/>
  <c r="Y137" i="1"/>
  <c r="AA137" i="1" s="1"/>
  <c r="AC137" i="1"/>
  <c r="AE137" i="1"/>
  <c r="AS137" i="1" s="1"/>
  <c r="P138" i="1"/>
  <c r="R138" i="1" s="1"/>
  <c r="AJ138" i="1" s="1"/>
  <c r="S138" i="1"/>
  <c r="U138" i="1" s="1"/>
  <c r="V138" i="1"/>
  <c r="X138" i="1" s="1"/>
  <c r="AR138" i="1" s="1"/>
  <c r="Y138" i="1"/>
  <c r="AA138" i="1" s="1"/>
  <c r="AC138" i="1"/>
  <c r="AE138" i="1"/>
  <c r="AS138" i="1" s="1"/>
  <c r="P139" i="1"/>
  <c r="R139" i="1" s="1"/>
  <c r="S139" i="1"/>
  <c r="U139" i="1" s="1"/>
  <c r="AN139" i="1" s="1"/>
  <c r="V139" i="1"/>
  <c r="X139" i="1" s="1"/>
  <c r="AX139" i="1" s="1"/>
  <c r="Y139" i="1"/>
  <c r="AA139" i="1" s="1"/>
  <c r="AC139" i="1"/>
  <c r="AE139" i="1"/>
  <c r="AR139" i="1"/>
  <c r="P140" i="1"/>
  <c r="R140" i="1" s="1"/>
  <c r="S140" i="1"/>
  <c r="U140" i="1" s="1"/>
  <c r="AN140" i="1" s="1"/>
  <c r="V140" i="1"/>
  <c r="X140" i="1" s="1"/>
  <c r="AR140" i="1" s="1"/>
  <c r="Y140" i="1"/>
  <c r="AA140" i="1" s="1"/>
  <c r="AC140" i="1"/>
  <c r="AE140" i="1"/>
  <c r="AS140" i="1" s="1"/>
  <c r="P141" i="1"/>
  <c r="R141" i="1" s="1"/>
  <c r="AJ141" i="1" s="1"/>
  <c r="S141" i="1"/>
  <c r="U141" i="1" s="1"/>
  <c r="AN141" i="1" s="1"/>
  <c r="V141" i="1"/>
  <c r="X141" i="1" s="1"/>
  <c r="AR141" i="1" s="1"/>
  <c r="Y141" i="1"/>
  <c r="AA141" i="1" s="1"/>
  <c r="AC141" i="1"/>
  <c r="AE141" i="1"/>
  <c r="AS141" i="1" s="1"/>
  <c r="P142" i="1"/>
  <c r="R142" i="1" s="1"/>
  <c r="S142" i="1"/>
  <c r="U142" i="1" s="1"/>
  <c r="AN142" i="1" s="1"/>
  <c r="V142" i="1"/>
  <c r="X142" i="1" s="1"/>
  <c r="AR142" i="1" s="1"/>
  <c r="Y142" i="1"/>
  <c r="AA142" i="1" s="1"/>
  <c r="AC142" i="1"/>
  <c r="AE142" i="1"/>
  <c r="AS142" i="1" s="1"/>
  <c r="P143" i="1"/>
  <c r="R143" i="1" s="1"/>
  <c r="AJ143" i="1" s="1"/>
  <c r="S143" i="1"/>
  <c r="U143" i="1" s="1"/>
  <c r="V143" i="1"/>
  <c r="X143" i="1" s="1"/>
  <c r="AX143" i="1" s="1"/>
  <c r="Y143" i="1"/>
  <c r="AA143" i="1" s="1"/>
  <c r="AC143" i="1"/>
  <c r="AE143" i="1"/>
  <c r="AR143" i="1"/>
  <c r="P144" i="1"/>
  <c r="R144" i="1" s="1"/>
  <c r="S144" i="1"/>
  <c r="U144" i="1" s="1"/>
  <c r="AN144" i="1" s="1"/>
  <c r="V144" i="1"/>
  <c r="X144" i="1" s="1"/>
  <c r="AR144" i="1" s="1"/>
  <c r="Y144" i="1"/>
  <c r="AA144" i="1" s="1"/>
  <c r="AC144" i="1"/>
  <c r="AE144" i="1"/>
  <c r="AS144" i="1" s="1"/>
  <c r="P145" i="1"/>
  <c r="R145" i="1" s="1"/>
  <c r="S145" i="1"/>
  <c r="U145" i="1" s="1"/>
  <c r="AN145" i="1" s="1"/>
  <c r="V145" i="1"/>
  <c r="X145" i="1" s="1"/>
  <c r="AR145" i="1" s="1"/>
  <c r="Y145" i="1"/>
  <c r="AA145" i="1" s="1"/>
  <c r="AC145" i="1"/>
  <c r="AE145" i="1"/>
  <c r="AF145" i="1" s="1"/>
  <c r="P146" i="1"/>
  <c r="R146" i="1" s="1"/>
  <c r="S146" i="1"/>
  <c r="U146" i="1" s="1"/>
  <c r="AN146" i="1" s="1"/>
  <c r="V146" i="1"/>
  <c r="X146" i="1" s="1"/>
  <c r="AR146" i="1" s="1"/>
  <c r="Y146" i="1"/>
  <c r="AA146" i="1" s="1"/>
  <c r="AC146" i="1"/>
  <c r="AE146" i="1"/>
  <c r="AS146" i="1" s="1"/>
  <c r="P147" i="1"/>
  <c r="R147" i="1" s="1"/>
  <c r="S147" i="1"/>
  <c r="U147" i="1" s="1"/>
  <c r="AN147" i="1" s="1"/>
  <c r="V147" i="1"/>
  <c r="X147" i="1" s="1"/>
  <c r="AX147" i="1" s="1"/>
  <c r="Y147" i="1"/>
  <c r="AA147" i="1" s="1"/>
  <c r="AC147" i="1"/>
  <c r="AE147" i="1"/>
  <c r="AR147" i="1"/>
  <c r="P148" i="1"/>
  <c r="R148" i="1" s="1"/>
  <c r="S148" i="1"/>
  <c r="U148" i="1" s="1"/>
  <c r="AN148" i="1" s="1"/>
  <c r="V148" i="1"/>
  <c r="X148" i="1" s="1"/>
  <c r="AR148" i="1" s="1"/>
  <c r="Y148" i="1"/>
  <c r="AA148" i="1" s="1"/>
  <c r="AC148" i="1"/>
  <c r="AE148" i="1"/>
  <c r="AS148" i="1" s="1"/>
  <c r="P149" i="1"/>
  <c r="R149" i="1" s="1"/>
  <c r="S149" i="1"/>
  <c r="U149" i="1"/>
  <c r="AN149" i="1" s="1"/>
  <c r="V149" i="1"/>
  <c r="X149" i="1" s="1"/>
  <c r="AR149" i="1" s="1"/>
  <c r="Y149" i="1"/>
  <c r="AA149" i="1" s="1"/>
  <c r="AC149" i="1"/>
  <c r="AE149" i="1"/>
  <c r="AS149" i="1" s="1"/>
  <c r="P150" i="1"/>
  <c r="R150" i="1" s="1"/>
  <c r="S150" i="1"/>
  <c r="U150" i="1" s="1"/>
  <c r="AN150" i="1" s="1"/>
  <c r="V150" i="1"/>
  <c r="X150" i="1" s="1"/>
  <c r="AR150" i="1" s="1"/>
  <c r="Y150" i="1"/>
  <c r="AA150" i="1" s="1"/>
  <c r="AC150" i="1"/>
  <c r="AE150" i="1"/>
  <c r="AS150" i="1" s="1"/>
  <c r="P151" i="1"/>
  <c r="R151" i="1" s="1"/>
  <c r="S151" i="1"/>
  <c r="U151" i="1" s="1"/>
  <c r="AN151" i="1" s="1"/>
  <c r="V151" i="1"/>
  <c r="X151" i="1" s="1"/>
  <c r="AX151" i="1" s="1"/>
  <c r="Y151" i="1"/>
  <c r="AA151" i="1" s="1"/>
  <c r="AC151" i="1"/>
  <c r="AE151" i="1"/>
  <c r="AR151" i="1"/>
  <c r="P152" i="1"/>
  <c r="R152" i="1" s="1"/>
  <c r="S152" i="1"/>
  <c r="U152" i="1" s="1"/>
  <c r="AN152" i="1" s="1"/>
  <c r="V152" i="1"/>
  <c r="X152" i="1" s="1"/>
  <c r="AR152" i="1" s="1"/>
  <c r="Y152" i="1"/>
  <c r="AA152" i="1" s="1"/>
  <c r="AC152" i="1"/>
  <c r="AE152" i="1"/>
  <c r="AS152" i="1" s="1"/>
  <c r="P153" i="1"/>
  <c r="R153" i="1" s="1"/>
  <c r="AJ153" i="1" s="1"/>
  <c r="S153" i="1"/>
  <c r="U153" i="1"/>
  <c r="AN153" i="1" s="1"/>
  <c r="V153" i="1"/>
  <c r="X153" i="1" s="1"/>
  <c r="AR153" i="1" s="1"/>
  <c r="Y153" i="1"/>
  <c r="AA153" i="1" s="1"/>
  <c r="AC153" i="1"/>
  <c r="AE153" i="1"/>
  <c r="AS153" i="1" s="1"/>
  <c r="P154" i="1"/>
  <c r="R154" i="1" s="1"/>
  <c r="S154" i="1"/>
  <c r="U154" i="1" s="1"/>
  <c r="AN154" i="1" s="1"/>
  <c r="V154" i="1"/>
  <c r="X154" i="1" s="1"/>
  <c r="AR154" i="1" s="1"/>
  <c r="Y154" i="1"/>
  <c r="AA154" i="1" s="1"/>
  <c r="AC154" i="1"/>
  <c r="AE154" i="1"/>
  <c r="AS154" i="1" s="1"/>
  <c r="P155" i="1"/>
  <c r="R155" i="1" s="1"/>
  <c r="S155" i="1"/>
  <c r="U155" i="1" s="1"/>
  <c r="AN155" i="1" s="1"/>
  <c r="V155" i="1"/>
  <c r="X155" i="1" s="1"/>
  <c r="AX155" i="1" s="1"/>
  <c r="Y155" i="1"/>
  <c r="AA155" i="1" s="1"/>
  <c r="AC155" i="1"/>
  <c r="AE155" i="1"/>
  <c r="AR155" i="1"/>
  <c r="P156" i="1"/>
  <c r="R156" i="1" s="1"/>
  <c r="S156" i="1"/>
  <c r="U156" i="1" s="1"/>
  <c r="AN156" i="1" s="1"/>
  <c r="V156" i="1"/>
  <c r="X156" i="1" s="1"/>
  <c r="AR156" i="1" s="1"/>
  <c r="Y156" i="1"/>
  <c r="AA156" i="1" s="1"/>
  <c r="AC156" i="1"/>
  <c r="AE156" i="1"/>
  <c r="AF156" i="1" s="1"/>
  <c r="P157" i="1"/>
  <c r="R157" i="1" s="1"/>
  <c r="S157" i="1"/>
  <c r="U157" i="1" s="1"/>
  <c r="AN157" i="1" s="1"/>
  <c r="V157" i="1"/>
  <c r="X157" i="1" s="1"/>
  <c r="AR157" i="1" s="1"/>
  <c r="Y157" i="1"/>
  <c r="AA157" i="1" s="1"/>
  <c r="AC157" i="1"/>
  <c r="AE157" i="1"/>
  <c r="AF157" i="1" s="1"/>
  <c r="P158" i="1"/>
  <c r="R158" i="1" s="1"/>
  <c r="S158" i="1"/>
  <c r="U158" i="1" s="1"/>
  <c r="AN158" i="1" s="1"/>
  <c r="V158" i="1"/>
  <c r="X158" i="1" s="1"/>
  <c r="AR158" i="1" s="1"/>
  <c r="Y158" i="1"/>
  <c r="AA158" i="1" s="1"/>
  <c r="AC158" i="1"/>
  <c r="AE158" i="1"/>
  <c r="AS158" i="1" s="1"/>
  <c r="P159" i="1"/>
  <c r="R159" i="1" s="1"/>
  <c r="S159" i="1"/>
  <c r="U159" i="1" s="1"/>
  <c r="AN159" i="1" s="1"/>
  <c r="V159" i="1"/>
  <c r="X159" i="1" s="1"/>
  <c r="AX159" i="1" s="1"/>
  <c r="Y159" i="1"/>
  <c r="AA159" i="1" s="1"/>
  <c r="AC159" i="1"/>
  <c r="AE159" i="1"/>
  <c r="AR159" i="1"/>
  <c r="P160" i="1"/>
  <c r="R160" i="1" s="1"/>
  <c r="S160" i="1"/>
  <c r="U160" i="1" s="1"/>
  <c r="AN160" i="1" s="1"/>
  <c r="V160" i="1"/>
  <c r="X160" i="1" s="1"/>
  <c r="AR160" i="1" s="1"/>
  <c r="Y160" i="1"/>
  <c r="AA160" i="1" s="1"/>
  <c r="AC160" i="1"/>
  <c r="AE160" i="1"/>
  <c r="AF160" i="1" s="1"/>
  <c r="P161" i="1"/>
  <c r="R161" i="1" s="1"/>
  <c r="AJ161" i="1" s="1"/>
  <c r="S161" i="1"/>
  <c r="U161" i="1" s="1"/>
  <c r="V161" i="1"/>
  <c r="X161" i="1" s="1"/>
  <c r="AR161" i="1" s="1"/>
  <c r="Y161" i="1"/>
  <c r="AA161" i="1" s="1"/>
  <c r="AC161" i="1"/>
  <c r="AE161" i="1"/>
  <c r="AS161" i="1" s="1"/>
  <c r="P162" i="1"/>
  <c r="R162" i="1" s="1"/>
  <c r="S162" i="1"/>
  <c r="U162" i="1" s="1"/>
  <c r="AN162" i="1" s="1"/>
  <c r="V162" i="1"/>
  <c r="X162" i="1" s="1"/>
  <c r="AR162" i="1" s="1"/>
  <c r="Y162" i="1"/>
  <c r="AA162" i="1"/>
  <c r="AC162" i="1"/>
  <c r="AE162" i="1"/>
  <c r="AF162" i="1" s="1"/>
  <c r="P163" i="1"/>
  <c r="R163" i="1" s="1"/>
  <c r="S163" i="1"/>
  <c r="U163" i="1" s="1"/>
  <c r="AN163" i="1" s="1"/>
  <c r="V163" i="1"/>
  <c r="X163" i="1" s="1"/>
  <c r="AX163" i="1" s="1"/>
  <c r="Y163" i="1"/>
  <c r="AA163" i="1" s="1"/>
  <c r="AC163" i="1"/>
  <c r="AE163" i="1"/>
  <c r="AR163" i="1"/>
  <c r="P164" i="1"/>
  <c r="R164" i="1" s="1"/>
  <c r="S164" i="1"/>
  <c r="U164" i="1" s="1"/>
  <c r="AN164" i="1" s="1"/>
  <c r="V164" i="1"/>
  <c r="X164" i="1" s="1"/>
  <c r="AR164" i="1" s="1"/>
  <c r="Y164" i="1"/>
  <c r="AA164" i="1" s="1"/>
  <c r="AC164" i="1"/>
  <c r="AE164" i="1"/>
  <c r="AF164" i="1" s="1"/>
  <c r="P165" i="1"/>
  <c r="R165" i="1" s="1"/>
  <c r="AJ165" i="1" s="1"/>
  <c r="S165" i="1"/>
  <c r="U165" i="1" s="1"/>
  <c r="AN165" i="1" s="1"/>
  <c r="V165" i="1"/>
  <c r="X165" i="1" s="1"/>
  <c r="AX165" i="1" s="1"/>
  <c r="Y165" i="1"/>
  <c r="AA165" i="1"/>
  <c r="AC165" i="1"/>
  <c r="AE165" i="1"/>
  <c r="AS165" i="1" s="1"/>
  <c r="P166" i="1"/>
  <c r="R166" i="1" s="1"/>
  <c r="S166" i="1"/>
  <c r="U166" i="1" s="1"/>
  <c r="AN166" i="1" s="1"/>
  <c r="V166" i="1"/>
  <c r="X166" i="1" s="1"/>
  <c r="AR166" i="1" s="1"/>
  <c r="Y166" i="1"/>
  <c r="AA166" i="1" s="1"/>
  <c r="AC166" i="1"/>
  <c r="AE166" i="1"/>
  <c r="AS166" i="1" s="1"/>
  <c r="P167" i="1"/>
  <c r="R167" i="1" s="1"/>
  <c r="AJ167" i="1" s="1"/>
  <c r="S167" i="1"/>
  <c r="U167" i="1" s="1"/>
  <c r="V167" i="1"/>
  <c r="X167" i="1" s="1"/>
  <c r="AR167" i="1" s="1"/>
  <c r="Y167" i="1"/>
  <c r="AA167" i="1" s="1"/>
  <c r="AC167" i="1"/>
  <c r="AE167" i="1"/>
  <c r="P168" i="1"/>
  <c r="R168" i="1" s="1"/>
  <c r="S168" i="1"/>
  <c r="U168" i="1" s="1"/>
  <c r="AN168" i="1" s="1"/>
  <c r="V168" i="1"/>
  <c r="X168" i="1" s="1"/>
  <c r="AR168" i="1" s="1"/>
  <c r="Y168" i="1"/>
  <c r="AA168" i="1" s="1"/>
  <c r="AC168" i="1"/>
  <c r="AE168" i="1"/>
  <c r="AF168" i="1" s="1"/>
  <c r="P169" i="1"/>
  <c r="R169" i="1" s="1"/>
  <c r="S169" i="1"/>
  <c r="U169" i="1" s="1"/>
  <c r="AN169" i="1" s="1"/>
  <c r="V169" i="1"/>
  <c r="X169" i="1" s="1"/>
  <c r="AR169" i="1" s="1"/>
  <c r="Y169" i="1"/>
  <c r="AA169" i="1" s="1"/>
  <c r="AC169" i="1"/>
  <c r="AE169" i="1"/>
  <c r="AS169" i="1" s="1"/>
  <c r="P170" i="1"/>
  <c r="R170" i="1" s="1"/>
  <c r="S170" i="1"/>
  <c r="U170" i="1" s="1"/>
  <c r="AN170" i="1" s="1"/>
  <c r="V170" i="1"/>
  <c r="X170" i="1" s="1"/>
  <c r="AR170" i="1" s="1"/>
  <c r="Y170" i="1"/>
  <c r="AA170" i="1" s="1"/>
  <c r="AC170" i="1"/>
  <c r="AE170" i="1"/>
  <c r="AS170" i="1" s="1"/>
  <c r="P171" i="1"/>
  <c r="R171" i="1" s="1"/>
  <c r="AJ171" i="1" s="1"/>
  <c r="S171" i="1"/>
  <c r="U171" i="1" s="1"/>
  <c r="V171" i="1"/>
  <c r="X171" i="1" s="1"/>
  <c r="AR171" i="1" s="1"/>
  <c r="Y171" i="1"/>
  <c r="AA171" i="1" s="1"/>
  <c r="AC171" i="1"/>
  <c r="AE171" i="1"/>
  <c r="P172" i="1"/>
  <c r="R172" i="1" s="1"/>
  <c r="S172" i="1"/>
  <c r="U172" i="1" s="1"/>
  <c r="AN172" i="1" s="1"/>
  <c r="V172" i="1"/>
  <c r="X172" i="1" s="1"/>
  <c r="Y172" i="1"/>
  <c r="AA172" i="1" s="1"/>
  <c r="AC172" i="1"/>
  <c r="AE172" i="1"/>
  <c r="AF172" i="1" s="1"/>
  <c r="P173" i="1"/>
  <c r="R173" i="1" s="1"/>
  <c r="AJ173" i="1" s="1"/>
  <c r="S173" i="1"/>
  <c r="U173" i="1" s="1"/>
  <c r="AN173" i="1" s="1"/>
  <c r="V173" i="1"/>
  <c r="X173" i="1" s="1"/>
  <c r="AX173" i="1" s="1"/>
  <c r="Y173" i="1"/>
  <c r="AA173" i="1" s="1"/>
  <c r="AC173" i="1"/>
  <c r="AE173" i="1"/>
  <c r="AF173" i="1" s="1"/>
  <c r="P174" i="1"/>
  <c r="R174" i="1" s="1"/>
  <c r="S174" i="1"/>
  <c r="U174" i="1" s="1"/>
  <c r="AN174" i="1" s="1"/>
  <c r="V174" i="1"/>
  <c r="X174" i="1" s="1"/>
  <c r="AR174" i="1" s="1"/>
  <c r="Y174" i="1"/>
  <c r="AA174" i="1" s="1"/>
  <c r="AC174" i="1"/>
  <c r="AE174" i="1"/>
  <c r="AF174" i="1" s="1"/>
  <c r="P175" i="1"/>
  <c r="R175" i="1" s="1"/>
  <c r="AJ175" i="1" s="1"/>
  <c r="S175" i="1"/>
  <c r="U175" i="1" s="1"/>
  <c r="V175" i="1"/>
  <c r="X175" i="1" s="1"/>
  <c r="AX175" i="1" s="1"/>
  <c r="Y175" i="1"/>
  <c r="AA175" i="1" s="1"/>
  <c r="AC175" i="1"/>
  <c r="AE175" i="1"/>
  <c r="AR175" i="1"/>
  <c r="P176" i="1"/>
  <c r="R176" i="1" s="1"/>
  <c r="S176" i="1"/>
  <c r="U176" i="1" s="1"/>
  <c r="AN176" i="1" s="1"/>
  <c r="V176" i="1"/>
  <c r="X176" i="1" s="1"/>
  <c r="AR176" i="1" s="1"/>
  <c r="Y176" i="1"/>
  <c r="AA176" i="1" s="1"/>
  <c r="AC176" i="1"/>
  <c r="AE176" i="1"/>
  <c r="AF176" i="1" s="1"/>
  <c r="P177" i="1"/>
  <c r="R177" i="1" s="1"/>
  <c r="S177" i="1"/>
  <c r="U177" i="1" s="1"/>
  <c r="AN177" i="1" s="1"/>
  <c r="V177" i="1"/>
  <c r="X177" i="1" s="1"/>
  <c r="AR177" i="1" s="1"/>
  <c r="Y177" i="1"/>
  <c r="AA177" i="1" s="1"/>
  <c r="AC177" i="1"/>
  <c r="AE177" i="1"/>
  <c r="AS177" i="1" s="1"/>
  <c r="P178" i="1"/>
  <c r="R178" i="1" s="1"/>
  <c r="S178" i="1"/>
  <c r="U178" i="1" s="1"/>
  <c r="AN178" i="1" s="1"/>
  <c r="V178" i="1"/>
  <c r="X178" i="1" s="1"/>
  <c r="AR178" i="1" s="1"/>
  <c r="Y178" i="1"/>
  <c r="AA178" i="1" s="1"/>
  <c r="AC178" i="1"/>
  <c r="AE178" i="1"/>
  <c r="AS178" i="1" s="1"/>
  <c r="P179" i="1"/>
  <c r="R179" i="1" s="1"/>
  <c r="AJ179" i="1" s="1"/>
  <c r="S179" i="1"/>
  <c r="U179" i="1" s="1"/>
  <c r="V179" i="1"/>
  <c r="X179" i="1" s="1"/>
  <c r="AR179" i="1" s="1"/>
  <c r="Y179" i="1"/>
  <c r="AA179" i="1" s="1"/>
  <c r="AC179" i="1"/>
  <c r="AE179" i="1"/>
  <c r="P180" i="1"/>
  <c r="R180" i="1" s="1"/>
  <c r="S180" i="1"/>
  <c r="U180" i="1" s="1"/>
  <c r="AN180" i="1" s="1"/>
  <c r="V180" i="1"/>
  <c r="X180" i="1" s="1"/>
  <c r="AR180" i="1" s="1"/>
  <c r="Y180" i="1"/>
  <c r="AA180" i="1" s="1"/>
  <c r="AC180" i="1"/>
  <c r="AE180" i="1"/>
  <c r="AS180" i="1" s="1"/>
  <c r="P181" i="1"/>
  <c r="R181" i="1" s="1"/>
  <c r="AJ181" i="1" s="1"/>
  <c r="S181" i="1"/>
  <c r="U181" i="1" s="1"/>
  <c r="AN181" i="1" s="1"/>
  <c r="V181" i="1"/>
  <c r="X181" i="1" s="1"/>
  <c r="AR181" i="1" s="1"/>
  <c r="Y181" i="1"/>
  <c r="AA181" i="1" s="1"/>
  <c r="AC181" i="1"/>
  <c r="AE181" i="1"/>
  <c r="AF181" i="1" s="1"/>
  <c r="P182" i="1"/>
  <c r="R182" i="1" s="1"/>
  <c r="S182" i="1"/>
  <c r="U182" i="1" s="1"/>
  <c r="AN182" i="1" s="1"/>
  <c r="V182" i="1"/>
  <c r="X182" i="1" s="1"/>
  <c r="AR182" i="1" s="1"/>
  <c r="Y182" i="1"/>
  <c r="AA182" i="1" s="1"/>
  <c r="AC182" i="1"/>
  <c r="AE182" i="1"/>
  <c r="AS182" i="1" s="1"/>
  <c r="P183" i="1"/>
  <c r="R183" i="1" s="1"/>
  <c r="S183" i="1"/>
  <c r="U183" i="1" s="1"/>
  <c r="AN183" i="1" s="1"/>
  <c r="V183" i="1"/>
  <c r="X183" i="1" s="1"/>
  <c r="AX183" i="1" s="1"/>
  <c r="Y183" i="1"/>
  <c r="AA183" i="1" s="1"/>
  <c r="AC183" i="1"/>
  <c r="AE183" i="1"/>
  <c r="AR183" i="1"/>
  <c r="P184" i="1"/>
  <c r="R184" i="1" s="1"/>
  <c r="S184" i="1"/>
  <c r="U184" i="1" s="1"/>
  <c r="AN184" i="1" s="1"/>
  <c r="V184" i="1"/>
  <c r="X184" i="1" s="1"/>
  <c r="AR184" i="1" s="1"/>
  <c r="Y184" i="1"/>
  <c r="AA184" i="1" s="1"/>
  <c r="AC184" i="1"/>
  <c r="AE184" i="1"/>
  <c r="AF184" i="1" s="1"/>
  <c r="P185" i="1"/>
  <c r="R185" i="1" s="1"/>
  <c r="AJ185" i="1" s="1"/>
  <c r="S185" i="1"/>
  <c r="U185" i="1" s="1"/>
  <c r="AN185" i="1" s="1"/>
  <c r="V185" i="1"/>
  <c r="X185" i="1" s="1"/>
  <c r="AR185" i="1" s="1"/>
  <c r="Y185" i="1"/>
  <c r="AA185" i="1" s="1"/>
  <c r="AC185" i="1"/>
  <c r="AE185" i="1"/>
  <c r="AF185" i="1" s="1"/>
  <c r="P186" i="1"/>
  <c r="R186" i="1" s="1"/>
  <c r="S186" i="1"/>
  <c r="U186" i="1" s="1"/>
  <c r="AN186" i="1" s="1"/>
  <c r="V186" i="1"/>
  <c r="X186" i="1" s="1"/>
  <c r="AR186" i="1" s="1"/>
  <c r="Y186" i="1"/>
  <c r="AA186" i="1" s="1"/>
  <c r="AC186" i="1"/>
  <c r="AE186" i="1"/>
  <c r="AS186" i="1" s="1"/>
  <c r="P187" i="1"/>
  <c r="R187" i="1" s="1"/>
  <c r="S187" i="1"/>
  <c r="U187" i="1" s="1"/>
  <c r="AN187" i="1" s="1"/>
  <c r="V187" i="1"/>
  <c r="X187" i="1" s="1"/>
  <c r="AX187" i="1" s="1"/>
  <c r="Y187" i="1"/>
  <c r="AA187" i="1" s="1"/>
  <c r="AC187" i="1"/>
  <c r="AE187" i="1"/>
  <c r="AR187" i="1"/>
  <c r="P188" i="1"/>
  <c r="R188" i="1" s="1"/>
  <c r="S188" i="1"/>
  <c r="U188" i="1" s="1"/>
  <c r="AN188" i="1" s="1"/>
  <c r="V188" i="1"/>
  <c r="X188" i="1" s="1"/>
  <c r="AR188" i="1" s="1"/>
  <c r="Y188" i="1"/>
  <c r="AA188" i="1" s="1"/>
  <c r="AC188" i="1"/>
  <c r="AE188" i="1"/>
  <c r="AS188" i="1" s="1"/>
  <c r="P189" i="1"/>
  <c r="R189" i="1" s="1"/>
  <c r="AJ189" i="1" s="1"/>
  <c r="S189" i="1"/>
  <c r="U189" i="1" s="1"/>
  <c r="AN189" i="1" s="1"/>
  <c r="V189" i="1"/>
  <c r="X189" i="1" s="1"/>
  <c r="AR189" i="1" s="1"/>
  <c r="Y189" i="1"/>
  <c r="AA189" i="1" s="1"/>
  <c r="AC189" i="1"/>
  <c r="AE189" i="1"/>
  <c r="AF189" i="1" s="1"/>
  <c r="P190" i="1"/>
  <c r="R190" i="1" s="1"/>
  <c r="S190" i="1"/>
  <c r="U190" i="1" s="1"/>
  <c r="AN190" i="1" s="1"/>
  <c r="V190" i="1"/>
  <c r="X190" i="1" s="1"/>
  <c r="AR190" i="1" s="1"/>
  <c r="Y190" i="1"/>
  <c r="AA190" i="1" s="1"/>
  <c r="AC190" i="1"/>
  <c r="AE190" i="1"/>
  <c r="AS190" i="1" s="1"/>
  <c r="P191" i="1"/>
  <c r="R191" i="1" s="1"/>
  <c r="S191" i="1"/>
  <c r="U191" i="1" s="1"/>
  <c r="AN191" i="1" s="1"/>
  <c r="V191" i="1"/>
  <c r="X191" i="1" s="1"/>
  <c r="AX191" i="1" s="1"/>
  <c r="Y191" i="1"/>
  <c r="AA191" i="1" s="1"/>
  <c r="AC191" i="1"/>
  <c r="AE191" i="1"/>
  <c r="AR191" i="1"/>
  <c r="P192" i="1"/>
  <c r="R192" i="1" s="1"/>
  <c r="S192" i="1"/>
  <c r="U192" i="1" s="1"/>
  <c r="AN192" i="1" s="1"/>
  <c r="V192" i="1"/>
  <c r="X192" i="1" s="1"/>
  <c r="AR192" i="1" s="1"/>
  <c r="Y192" i="1"/>
  <c r="AA192" i="1" s="1"/>
  <c r="AC192" i="1"/>
  <c r="AE192" i="1"/>
  <c r="AS192" i="1" s="1"/>
  <c r="P193" i="1"/>
  <c r="R193" i="1" s="1"/>
  <c r="AJ193" i="1" s="1"/>
  <c r="S193" i="1"/>
  <c r="U193" i="1" s="1"/>
  <c r="AN193" i="1" s="1"/>
  <c r="V193" i="1"/>
  <c r="X193" i="1" s="1"/>
  <c r="AR193" i="1" s="1"/>
  <c r="Y193" i="1"/>
  <c r="AA193" i="1" s="1"/>
  <c r="AC193" i="1"/>
  <c r="AE193" i="1"/>
  <c r="AF193" i="1" s="1"/>
  <c r="P194" i="1"/>
  <c r="R194" i="1" s="1"/>
  <c r="S194" i="1"/>
  <c r="U194" i="1" s="1"/>
  <c r="AN194" i="1" s="1"/>
  <c r="V194" i="1"/>
  <c r="X194" i="1" s="1"/>
  <c r="AR194" i="1" s="1"/>
  <c r="Y194" i="1"/>
  <c r="AA194" i="1" s="1"/>
  <c r="AC194" i="1"/>
  <c r="AE194" i="1"/>
  <c r="AS194" i="1" s="1"/>
  <c r="P195" i="1"/>
  <c r="R195" i="1" s="1"/>
  <c r="S195" i="1"/>
  <c r="U195" i="1" s="1"/>
  <c r="AN195" i="1" s="1"/>
  <c r="V195" i="1"/>
  <c r="X195" i="1" s="1"/>
  <c r="AX195" i="1" s="1"/>
  <c r="Y195" i="1"/>
  <c r="AA195" i="1" s="1"/>
  <c r="AC195" i="1"/>
  <c r="AE195" i="1"/>
  <c r="AR195" i="1"/>
  <c r="P196" i="1"/>
  <c r="R196" i="1" s="1"/>
  <c r="S196" i="1"/>
  <c r="U196" i="1" s="1"/>
  <c r="AN196" i="1" s="1"/>
  <c r="V196" i="1"/>
  <c r="X196" i="1" s="1"/>
  <c r="Y196" i="1"/>
  <c r="AA196" i="1" s="1"/>
  <c r="AC196" i="1"/>
  <c r="AE196" i="1"/>
  <c r="AF196" i="1" s="1"/>
  <c r="P197" i="1"/>
  <c r="R197" i="1" s="1"/>
  <c r="AJ197" i="1" s="1"/>
  <c r="S197" i="1"/>
  <c r="U197" i="1" s="1"/>
  <c r="AN197" i="1" s="1"/>
  <c r="V197" i="1"/>
  <c r="X197" i="1" s="1"/>
  <c r="AR197" i="1" s="1"/>
  <c r="Y197" i="1"/>
  <c r="AA197" i="1" s="1"/>
  <c r="AC197" i="1"/>
  <c r="AE197" i="1"/>
  <c r="AF197" i="1" s="1"/>
  <c r="P198" i="1"/>
  <c r="R198" i="1" s="1"/>
  <c r="S198" i="1"/>
  <c r="U198" i="1" s="1"/>
  <c r="AN198" i="1" s="1"/>
  <c r="V198" i="1"/>
  <c r="X198" i="1" s="1"/>
  <c r="AR198" i="1" s="1"/>
  <c r="Y198" i="1"/>
  <c r="AA198" i="1" s="1"/>
  <c r="AC198" i="1"/>
  <c r="AE198" i="1"/>
  <c r="AS198" i="1" s="1"/>
  <c r="P199" i="1"/>
  <c r="R199" i="1" s="1"/>
  <c r="S199" i="1"/>
  <c r="U199" i="1" s="1"/>
  <c r="AN199" i="1" s="1"/>
  <c r="V199" i="1"/>
  <c r="X199" i="1" s="1"/>
  <c r="AX199" i="1" s="1"/>
  <c r="Y199" i="1"/>
  <c r="AA199" i="1" s="1"/>
  <c r="AC199" i="1"/>
  <c r="AE199" i="1"/>
  <c r="AR199" i="1"/>
  <c r="P200" i="1"/>
  <c r="R200" i="1" s="1"/>
  <c r="S200" i="1"/>
  <c r="U200" i="1" s="1"/>
  <c r="AN200" i="1" s="1"/>
  <c r="V200" i="1"/>
  <c r="X200" i="1" s="1"/>
  <c r="AR200" i="1" s="1"/>
  <c r="Y200" i="1"/>
  <c r="AA200" i="1" s="1"/>
  <c r="AC200" i="1"/>
  <c r="AE200" i="1"/>
  <c r="AS200" i="1" s="1"/>
  <c r="P201" i="1"/>
  <c r="R201" i="1" s="1"/>
  <c r="AJ201" i="1" s="1"/>
  <c r="S201" i="1"/>
  <c r="U201" i="1" s="1"/>
  <c r="AN201" i="1" s="1"/>
  <c r="V201" i="1"/>
  <c r="X201" i="1" s="1"/>
  <c r="AR201" i="1" s="1"/>
  <c r="Y201" i="1"/>
  <c r="AA201" i="1" s="1"/>
  <c r="AC201" i="1"/>
  <c r="AE201" i="1"/>
  <c r="AF201" i="1" s="1"/>
  <c r="P202" i="1"/>
  <c r="R202" i="1" s="1"/>
  <c r="S202" i="1"/>
  <c r="U202" i="1" s="1"/>
  <c r="AN202" i="1" s="1"/>
  <c r="V202" i="1"/>
  <c r="X202" i="1" s="1"/>
  <c r="AR202" i="1" s="1"/>
  <c r="Y202" i="1"/>
  <c r="AA202" i="1" s="1"/>
  <c r="AC202" i="1"/>
  <c r="AE202" i="1"/>
  <c r="AS202" i="1" s="1"/>
  <c r="P203" i="1"/>
  <c r="R203" i="1" s="1"/>
  <c r="S203" i="1"/>
  <c r="U203" i="1" s="1"/>
  <c r="AN203" i="1" s="1"/>
  <c r="V203" i="1"/>
  <c r="X203" i="1" s="1"/>
  <c r="AX203" i="1" s="1"/>
  <c r="Y203" i="1"/>
  <c r="AA203" i="1" s="1"/>
  <c r="AC203" i="1"/>
  <c r="AE203" i="1"/>
  <c r="AR203" i="1"/>
  <c r="P204" i="1"/>
  <c r="R204" i="1" s="1"/>
  <c r="S204" i="1"/>
  <c r="U204" i="1" s="1"/>
  <c r="AN204" i="1" s="1"/>
  <c r="V204" i="1"/>
  <c r="X204" i="1" s="1"/>
  <c r="AR204" i="1" s="1"/>
  <c r="Y204" i="1"/>
  <c r="AA204" i="1" s="1"/>
  <c r="AC204" i="1"/>
  <c r="AE204" i="1"/>
  <c r="AF204" i="1" s="1"/>
  <c r="P205" i="1"/>
  <c r="R205" i="1" s="1"/>
  <c r="AJ205" i="1" s="1"/>
  <c r="S205" i="1"/>
  <c r="U205" i="1" s="1"/>
  <c r="AN205" i="1" s="1"/>
  <c r="V205" i="1"/>
  <c r="X205" i="1" s="1"/>
  <c r="AR205" i="1" s="1"/>
  <c r="Y205" i="1"/>
  <c r="AA205" i="1" s="1"/>
  <c r="AC205" i="1"/>
  <c r="AE205" i="1"/>
  <c r="AF205" i="1" s="1"/>
  <c r="P206" i="1"/>
  <c r="R206" i="1" s="1"/>
  <c r="S206" i="1"/>
  <c r="U206" i="1" s="1"/>
  <c r="AN206" i="1" s="1"/>
  <c r="V206" i="1"/>
  <c r="X206" i="1" s="1"/>
  <c r="AR206" i="1" s="1"/>
  <c r="Y206" i="1"/>
  <c r="AA206" i="1" s="1"/>
  <c r="AC206" i="1"/>
  <c r="AE206" i="1"/>
  <c r="AF206" i="1" s="1"/>
  <c r="P207" i="1"/>
  <c r="R207" i="1" s="1"/>
  <c r="S207" i="1"/>
  <c r="U207" i="1" s="1"/>
  <c r="AN207" i="1" s="1"/>
  <c r="V207" i="1"/>
  <c r="X207" i="1" s="1"/>
  <c r="AX207" i="1" s="1"/>
  <c r="Y207" i="1"/>
  <c r="AA207" i="1" s="1"/>
  <c r="AC207" i="1"/>
  <c r="AE207" i="1"/>
  <c r="AR207" i="1"/>
  <c r="P208" i="1"/>
  <c r="R208" i="1" s="1"/>
  <c r="S208" i="1"/>
  <c r="U208" i="1" s="1"/>
  <c r="AN208" i="1" s="1"/>
  <c r="V208" i="1"/>
  <c r="X208" i="1" s="1"/>
  <c r="AR208" i="1" s="1"/>
  <c r="Y208" i="1"/>
  <c r="AA208" i="1" s="1"/>
  <c r="AC208" i="1"/>
  <c r="AE208" i="1"/>
  <c r="AS208" i="1" s="1"/>
  <c r="P209" i="1"/>
  <c r="R209" i="1" s="1"/>
  <c r="AJ209" i="1" s="1"/>
  <c r="S209" i="1"/>
  <c r="U209" i="1" s="1"/>
  <c r="AN209" i="1" s="1"/>
  <c r="V209" i="1"/>
  <c r="X209" i="1" s="1"/>
  <c r="AR209" i="1" s="1"/>
  <c r="Y209" i="1"/>
  <c r="AA209" i="1" s="1"/>
  <c r="AC209" i="1"/>
  <c r="AE209" i="1"/>
  <c r="AF209" i="1" s="1"/>
  <c r="P210" i="1"/>
  <c r="R210" i="1" s="1"/>
  <c r="S210" i="1"/>
  <c r="U210" i="1" s="1"/>
  <c r="AN210" i="1" s="1"/>
  <c r="V210" i="1"/>
  <c r="X210" i="1" s="1"/>
  <c r="AR210" i="1" s="1"/>
  <c r="Y210" i="1"/>
  <c r="AA210" i="1" s="1"/>
  <c r="AC210" i="1"/>
  <c r="AE210" i="1"/>
  <c r="AS210" i="1" s="1"/>
  <c r="P211" i="1"/>
  <c r="R211" i="1" s="1"/>
  <c r="S211" i="1"/>
  <c r="U211" i="1" s="1"/>
  <c r="AN211" i="1" s="1"/>
  <c r="V211" i="1"/>
  <c r="X211" i="1" s="1"/>
  <c r="AX211" i="1" s="1"/>
  <c r="Y211" i="1"/>
  <c r="AA211" i="1" s="1"/>
  <c r="AC211" i="1"/>
  <c r="AE211" i="1"/>
  <c r="AR211" i="1"/>
  <c r="P212" i="1"/>
  <c r="R212" i="1" s="1"/>
  <c r="S212" i="1"/>
  <c r="U212" i="1" s="1"/>
  <c r="AN212" i="1" s="1"/>
  <c r="V212" i="1"/>
  <c r="X212" i="1" s="1"/>
  <c r="AR212" i="1" s="1"/>
  <c r="Y212" i="1"/>
  <c r="AA212" i="1" s="1"/>
  <c r="AC212" i="1"/>
  <c r="AE212" i="1"/>
  <c r="AS212" i="1" s="1"/>
  <c r="P213" i="1"/>
  <c r="R213" i="1" s="1"/>
  <c r="AJ213" i="1" s="1"/>
  <c r="S213" i="1"/>
  <c r="U213" i="1" s="1"/>
  <c r="AN213" i="1" s="1"/>
  <c r="V213" i="1"/>
  <c r="X213" i="1" s="1"/>
  <c r="AR213" i="1" s="1"/>
  <c r="Y213" i="1"/>
  <c r="AA213" i="1" s="1"/>
  <c r="AC213" i="1"/>
  <c r="AE213" i="1"/>
  <c r="AF213" i="1" s="1"/>
  <c r="P214" i="1"/>
  <c r="R214" i="1" s="1"/>
  <c r="S214" i="1"/>
  <c r="U214" i="1" s="1"/>
  <c r="AN214" i="1" s="1"/>
  <c r="V214" i="1"/>
  <c r="X214" i="1" s="1"/>
  <c r="AR214" i="1" s="1"/>
  <c r="Y214" i="1"/>
  <c r="AA214" i="1" s="1"/>
  <c r="AC214" i="1"/>
  <c r="AE214" i="1"/>
  <c r="AS214" i="1" s="1"/>
  <c r="P215" i="1"/>
  <c r="R215" i="1" s="1"/>
  <c r="S215" i="1"/>
  <c r="U215" i="1" s="1"/>
  <c r="AN215" i="1" s="1"/>
  <c r="V215" i="1"/>
  <c r="X215" i="1" s="1"/>
  <c r="AX215" i="1" s="1"/>
  <c r="Y215" i="1"/>
  <c r="AA215" i="1" s="1"/>
  <c r="AC215" i="1"/>
  <c r="AE215" i="1"/>
  <c r="AR215" i="1"/>
  <c r="P216" i="1"/>
  <c r="R216" i="1" s="1"/>
  <c r="S216" i="1"/>
  <c r="U216" i="1" s="1"/>
  <c r="AN216" i="1" s="1"/>
  <c r="V216" i="1"/>
  <c r="X216" i="1" s="1"/>
  <c r="AR216" i="1" s="1"/>
  <c r="Y216" i="1"/>
  <c r="AA216" i="1" s="1"/>
  <c r="AC216" i="1"/>
  <c r="AE216" i="1"/>
  <c r="AF216" i="1" s="1"/>
  <c r="P217" i="1"/>
  <c r="R217" i="1" s="1"/>
  <c r="S217" i="1"/>
  <c r="U217" i="1" s="1"/>
  <c r="AN217" i="1" s="1"/>
  <c r="V217" i="1"/>
  <c r="X217" i="1" s="1"/>
  <c r="AR217" i="1" s="1"/>
  <c r="Y217" i="1"/>
  <c r="AA217" i="1" s="1"/>
  <c r="AC217" i="1"/>
  <c r="AE217" i="1"/>
  <c r="AF217" i="1" s="1"/>
  <c r="P218" i="1"/>
  <c r="R218" i="1" s="1"/>
  <c r="S218" i="1"/>
  <c r="U218" i="1" s="1"/>
  <c r="AN218" i="1" s="1"/>
  <c r="V218" i="1"/>
  <c r="X218" i="1" s="1"/>
  <c r="Y218" i="1"/>
  <c r="AA218" i="1" s="1"/>
  <c r="AC218" i="1"/>
  <c r="AE218" i="1"/>
  <c r="AF218" i="1" s="1"/>
  <c r="P219" i="1"/>
  <c r="R219" i="1" s="1"/>
  <c r="S219" i="1"/>
  <c r="U219" i="1" s="1"/>
  <c r="AN219" i="1" s="1"/>
  <c r="V219" i="1"/>
  <c r="X219" i="1" s="1"/>
  <c r="AR219" i="1" s="1"/>
  <c r="Y219" i="1"/>
  <c r="AA219" i="1" s="1"/>
  <c r="AC219" i="1"/>
  <c r="AE219" i="1"/>
  <c r="P220" i="1"/>
  <c r="R220" i="1" s="1"/>
  <c r="S220" i="1"/>
  <c r="U220" i="1" s="1"/>
  <c r="AN220" i="1" s="1"/>
  <c r="V220" i="1"/>
  <c r="X220" i="1" s="1"/>
  <c r="AR220" i="1" s="1"/>
  <c r="Y220" i="1"/>
  <c r="AA220" i="1" s="1"/>
  <c r="AC220" i="1"/>
  <c r="AE220" i="1"/>
  <c r="AS220" i="1" s="1"/>
  <c r="P221" i="1"/>
  <c r="R221" i="1" s="1"/>
  <c r="AJ221" i="1" s="1"/>
  <c r="S221" i="1"/>
  <c r="U221" i="1" s="1"/>
  <c r="AN221" i="1" s="1"/>
  <c r="V221" i="1"/>
  <c r="X221" i="1" s="1"/>
  <c r="AR221" i="1" s="1"/>
  <c r="Y221" i="1"/>
  <c r="AA221" i="1" s="1"/>
  <c r="AC221" i="1"/>
  <c r="AE221" i="1"/>
  <c r="AF221" i="1" s="1"/>
  <c r="P222" i="1"/>
  <c r="R222" i="1" s="1"/>
  <c r="S222" i="1"/>
  <c r="U222" i="1" s="1"/>
  <c r="AN222" i="1" s="1"/>
  <c r="V222" i="1"/>
  <c r="X222" i="1" s="1"/>
  <c r="AR222" i="1" s="1"/>
  <c r="Y222" i="1"/>
  <c r="AA222" i="1" s="1"/>
  <c r="AC222" i="1"/>
  <c r="AE222" i="1"/>
  <c r="AF222" i="1" s="1"/>
  <c r="P223" i="1"/>
  <c r="R223" i="1" s="1"/>
  <c r="S223" i="1"/>
  <c r="U223" i="1" s="1"/>
  <c r="AN223" i="1" s="1"/>
  <c r="V223" i="1"/>
  <c r="X223" i="1" s="1"/>
  <c r="AX223" i="1" s="1"/>
  <c r="Y223" i="1"/>
  <c r="AA223" i="1" s="1"/>
  <c r="AC223" i="1"/>
  <c r="AE223" i="1"/>
  <c r="AR223" i="1"/>
  <c r="P224" i="1"/>
  <c r="R224" i="1" s="1"/>
  <c r="S224" i="1"/>
  <c r="U224" i="1" s="1"/>
  <c r="AN224" i="1" s="1"/>
  <c r="V224" i="1"/>
  <c r="X224" i="1" s="1"/>
  <c r="AR224" i="1" s="1"/>
  <c r="Y224" i="1"/>
  <c r="AA224" i="1" s="1"/>
  <c r="AC224" i="1"/>
  <c r="AE224" i="1"/>
  <c r="AF224" i="1" s="1"/>
  <c r="P225" i="1"/>
  <c r="R225" i="1" s="1"/>
  <c r="AJ225" i="1" s="1"/>
  <c r="S225" i="1"/>
  <c r="U225" i="1" s="1"/>
  <c r="AN225" i="1" s="1"/>
  <c r="V225" i="1"/>
  <c r="X225" i="1" s="1"/>
  <c r="AR225" i="1" s="1"/>
  <c r="Y225" i="1"/>
  <c r="AA225" i="1" s="1"/>
  <c r="AC225" i="1"/>
  <c r="AE225" i="1"/>
  <c r="AF225" i="1" s="1"/>
  <c r="P226" i="1"/>
  <c r="R226" i="1" s="1"/>
  <c r="S226" i="1"/>
  <c r="U226" i="1" s="1"/>
  <c r="AN226" i="1" s="1"/>
  <c r="V226" i="1"/>
  <c r="X226" i="1" s="1"/>
  <c r="AR226" i="1" s="1"/>
  <c r="Y226" i="1"/>
  <c r="AA226" i="1" s="1"/>
  <c r="AC226" i="1"/>
  <c r="AE226" i="1"/>
  <c r="AF226" i="1" s="1"/>
  <c r="P227" i="1"/>
  <c r="R227" i="1" s="1"/>
  <c r="S227" i="1"/>
  <c r="U227" i="1" s="1"/>
  <c r="AN227" i="1" s="1"/>
  <c r="V227" i="1"/>
  <c r="X227" i="1" s="1"/>
  <c r="AX227" i="1" s="1"/>
  <c r="Y227" i="1"/>
  <c r="AA227" i="1" s="1"/>
  <c r="AC227" i="1"/>
  <c r="AE227" i="1"/>
  <c r="AR227" i="1"/>
  <c r="P228" i="1"/>
  <c r="R228" i="1" s="1"/>
  <c r="S228" i="1"/>
  <c r="U228" i="1" s="1"/>
  <c r="AN228" i="1" s="1"/>
  <c r="V228" i="1"/>
  <c r="X228" i="1" s="1"/>
  <c r="AR228" i="1" s="1"/>
  <c r="Y228" i="1"/>
  <c r="AA228" i="1" s="1"/>
  <c r="AC228" i="1"/>
  <c r="AE228" i="1"/>
  <c r="AF228" i="1" s="1"/>
  <c r="P229" i="1"/>
  <c r="R229" i="1" s="1"/>
  <c r="AJ229" i="1" s="1"/>
  <c r="S229" i="1"/>
  <c r="U229" i="1" s="1"/>
  <c r="AN229" i="1" s="1"/>
  <c r="V229" i="1"/>
  <c r="X229" i="1" s="1"/>
  <c r="AR229" i="1" s="1"/>
  <c r="Y229" i="1"/>
  <c r="AA229" i="1" s="1"/>
  <c r="AC229" i="1"/>
  <c r="AE229" i="1"/>
  <c r="AF229" i="1" s="1"/>
  <c r="P230" i="1"/>
  <c r="R230" i="1" s="1"/>
  <c r="AJ230" i="1" s="1"/>
  <c r="S230" i="1"/>
  <c r="U230" i="1" s="1"/>
  <c r="AN230" i="1" s="1"/>
  <c r="V230" i="1"/>
  <c r="X230" i="1" s="1"/>
  <c r="Y230" i="1"/>
  <c r="AA230" i="1" s="1"/>
  <c r="AC230" i="1"/>
  <c r="AE230" i="1"/>
  <c r="AF230" i="1" s="1"/>
  <c r="P231" i="1"/>
  <c r="R231" i="1" s="1"/>
  <c r="S231" i="1"/>
  <c r="U231" i="1" s="1"/>
  <c r="AN231" i="1" s="1"/>
  <c r="V231" i="1"/>
  <c r="X231" i="1" s="1"/>
  <c r="AX231" i="1" s="1"/>
  <c r="Y231" i="1"/>
  <c r="AA231" i="1" s="1"/>
  <c r="AC231" i="1"/>
  <c r="AE231" i="1"/>
  <c r="AR231" i="1"/>
  <c r="P232" i="1"/>
  <c r="R232" i="1" s="1"/>
  <c r="S232" i="1"/>
  <c r="U232" i="1" s="1"/>
  <c r="AN232" i="1" s="1"/>
  <c r="V232" i="1"/>
  <c r="X232" i="1" s="1"/>
  <c r="AR232" i="1" s="1"/>
  <c r="Y232" i="1"/>
  <c r="AA232" i="1" s="1"/>
  <c r="AC232" i="1"/>
  <c r="AE232" i="1"/>
  <c r="AF232" i="1" s="1"/>
  <c r="P233" i="1"/>
  <c r="R233" i="1" s="1"/>
  <c r="AJ233" i="1" s="1"/>
  <c r="S233" i="1"/>
  <c r="U233" i="1" s="1"/>
  <c r="AN233" i="1" s="1"/>
  <c r="V233" i="1"/>
  <c r="X233" i="1" s="1"/>
  <c r="AR233" i="1" s="1"/>
  <c r="Y233" i="1"/>
  <c r="AA233" i="1" s="1"/>
  <c r="AC233" i="1"/>
  <c r="AE233" i="1"/>
  <c r="AF233" i="1" s="1"/>
  <c r="P234" i="1"/>
  <c r="R234" i="1" s="1"/>
  <c r="AJ234" i="1" s="1"/>
  <c r="S234" i="1"/>
  <c r="U234" i="1" s="1"/>
  <c r="V234" i="1"/>
  <c r="X234" i="1" s="1"/>
  <c r="AR234" i="1" s="1"/>
  <c r="Y234" i="1"/>
  <c r="AA234" i="1" s="1"/>
  <c r="AC234" i="1"/>
  <c r="AE234" i="1"/>
  <c r="AS234" i="1" s="1"/>
  <c r="P235" i="1"/>
  <c r="R235" i="1" s="1"/>
  <c r="S235" i="1"/>
  <c r="U235" i="1" s="1"/>
  <c r="AN235" i="1" s="1"/>
  <c r="V235" i="1"/>
  <c r="X235" i="1" s="1"/>
  <c r="AX235" i="1" s="1"/>
  <c r="Y235" i="1"/>
  <c r="AA235" i="1" s="1"/>
  <c r="AC235" i="1"/>
  <c r="AE235" i="1"/>
  <c r="AR235" i="1"/>
  <c r="P236" i="1"/>
  <c r="R236" i="1" s="1"/>
  <c r="S236" i="1"/>
  <c r="U236" i="1" s="1"/>
  <c r="AN236" i="1" s="1"/>
  <c r="V236" i="1"/>
  <c r="X236" i="1" s="1"/>
  <c r="AR236" i="1" s="1"/>
  <c r="Y236" i="1"/>
  <c r="AA236" i="1" s="1"/>
  <c r="AC236" i="1"/>
  <c r="AE236" i="1"/>
  <c r="AS236" i="1" s="1"/>
  <c r="P237" i="1"/>
  <c r="R237" i="1" s="1"/>
  <c r="AJ237" i="1" s="1"/>
  <c r="S237" i="1"/>
  <c r="U237" i="1" s="1"/>
  <c r="V237" i="1"/>
  <c r="X237" i="1" s="1"/>
  <c r="AR237" i="1" s="1"/>
  <c r="Y237" i="1"/>
  <c r="AA237" i="1" s="1"/>
  <c r="AC237" i="1"/>
  <c r="AE237" i="1"/>
  <c r="AF237" i="1" s="1"/>
  <c r="P238" i="1"/>
  <c r="R238" i="1" s="1"/>
  <c r="S238" i="1"/>
  <c r="U238" i="1" s="1"/>
  <c r="AN238" i="1" s="1"/>
  <c r="V238" i="1"/>
  <c r="X238" i="1" s="1"/>
  <c r="AR238" i="1" s="1"/>
  <c r="Y238" i="1"/>
  <c r="AA238" i="1" s="1"/>
  <c r="AC238" i="1"/>
  <c r="AE238" i="1"/>
  <c r="AF238" i="1" s="1"/>
  <c r="P239" i="1"/>
  <c r="R239" i="1" s="1"/>
  <c r="S239" i="1"/>
  <c r="U239" i="1" s="1"/>
  <c r="AN239" i="1" s="1"/>
  <c r="V239" i="1"/>
  <c r="X239" i="1" s="1"/>
  <c r="AR239" i="1" s="1"/>
  <c r="Y239" i="1"/>
  <c r="AA239" i="1" s="1"/>
  <c r="AC239" i="1"/>
  <c r="AE239" i="1"/>
  <c r="AF239" i="1" s="1"/>
  <c r="P240" i="1"/>
  <c r="R240" i="1" s="1"/>
  <c r="S240" i="1"/>
  <c r="U240" i="1" s="1"/>
  <c r="AN240" i="1" s="1"/>
  <c r="V240" i="1"/>
  <c r="X240" i="1" s="1"/>
  <c r="AR240" i="1" s="1"/>
  <c r="Y240" i="1"/>
  <c r="AA240" i="1" s="1"/>
  <c r="AC240" i="1"/>
  <c r="AE240" i="1"/>
  <c r="AF240" i="1" s="1"/>
  <c r="P241" i="1"/>
  <c r="R241" i="1" s="1"/>
  <c r="S241" i="1"/>
  <c r="U241" i="1" s="1"/>
  <c r="AN241" i="1" s="1"/>
  <c r="V241" i="1"/>
  <c r="X241" i="1" s="1"/>
  <c r="Y241" i="1"/>
  <c r="AA241" i="1" s="1"/>
  <c r="AC241" i="1"/>
  <c r="AE241" i="1"/>
  <c r="AF241" i="1" s="1"/>
  <c r="P242" i="1"/>
  <c r="R242" i="1" s="1"/>
  <c r="S242" i="1"/>
  <c r="U242" i="1" s="1"/>
  <c r="AN242" i="1" s="1"/>
  <c r="V242" i="1"/>
  <c r="X242" i="1" s="1"/>
  <c r="Y242" i="1"/>
  <c r="AA242" i="1" s="1"/>
  <c r="AC242" i="1"/>
  <c r="AE242" i="1"/>
  <c r="AF242" i="1" s="1"/>
  <c r="P243" i="1"/>
  <c r="R243" i="1" s="1"/>
  <c r="S243" i="1"/>
  <c r="U243" i="1" s="1"/>
  <c r="AN243" i="1" s="1"/>
  <c r="V243" i="1"/>
  <c r="X243" i="1" s="1"/>
  <c r="AR243" i="1" s="1"/>
  <c r="Y243" i="1"/>
  <c r="AA243" i="1" s="1"/>
  <c r="AC243" i="1"/>
  <c r="AE243" i="1"/>
  <c r="AS243" i="1" s="1"/>
  <c r="P244" i="1"/>
  <c r="R244" i="1" s="1"/>
  <c r="S244" i="1"/>
  <c r="U244" i="1" s="1"/>
  <c r="AN244" i="1" s="1"/>
  <c r="V244" i="1"/>
  <c r="X244" i="1" s="1"/>
  <c r="AR244" i="1" s="1"/>
  <c r="Y244" i="1"/>
  <c r="AA244" i="1" s="1"/>
  <c r="AC244" i="1"/>
  <c r="AE244" i="1"/>
  <c r="AF244" i="1" s="1"/>
  <c r="P245" i="1"/>
  <c r="R245" i="1" s="1"/>
  <c r="S245" i="1"/>
  <c r="U245" i="1" s="1"/>
  <c r="AN245" i="1" s="1"/>
  <c r="V245" i="1"/>
  <c r="X245" i="1" s="1"/>
  <c r="AR245" i="1" s="1"/>
  <c r="Y245" i="1"/>
  <c r="AA245" i="1" s="1"/>
  <c r="AC245" i="1"/>
  <c r="AE245" i="1"/>
  <c r="AF245" i="1" s="1"/>
  <c r="P246" i="1"/>
  <c r="R246" i="1" s="1"/>
  <c r="S246" i="1"/>
  <c r="U246" i="1" s="1"/>
  <c r="AN246" i="1" s="1"/>
  <c r="V246" i="1"/>
  <c r="X246" i="1" s="1"/>
  <c r="AR246" i="1" s="1"/>
  <c r="Y246" i="1"/>
  <c r="AA246" i="1" s="1"/>
  <c r="AC246" i="1"/>
  <c r="AE246" i="1"/>
  <c r="AF246" i="1" s="1"/>
  <c r="P247" i="1"/>
  <c r="R247" i="1" s="1"/>
  <c r="S247" i="1"/>
  <c r="U247" i="1" s="1"/>
  <c r="AN247" i="1" s="1"/>
  <c r="V247" i="1"/>
  <c r="X247" i="1" s="1"/>
  <c r="AR247" i="1" s="1"/>
  <c r="Y247" i="1"/>
  <c r="AA247" i="1" s="1"/>
  <c r="AC247" i="1"/>
  <c r="AE247" i="1"/>
  <c r="AF247" i="1" s="1"/>
  <c r="P248" i="1"/>
  <c r="R248" i="1" s="1"/>
  <c r="S248" i="1"/>
  <c r="U248" i="1" s="1"/>
  <c r="AN248" i="1" s="1"/>
  <c r="V248" i="1"/>
  <c r="X248" i="1" s="1"/>
  <c r="AR248" i="1" s="1"/>
  <c r="Y248" i="1"/>
  <c r="AA248" i="1" s="1"/>
  <c r="AC248" i="1"/>
  <c r="AE248" i="1"/>
  <c r="AS248" i="1" s="1"/>
  <c r="P249" i="1"/>
  <c r="R249" i="1" s="1"/>
  <c r="S249" i="1"/>
  <c r="U249" i="1" s="1"/>
  <c r="AN249" i="1" s="1"/>
  <c r="V249" i="1"/>
  <c r="X249" i="1" s="1"/>
  <c r="AR249" i="1" s="1"/>
  <c r="Y249" i="1"/>
  <c r="AA249" i="1" s="1"/>
  <c r="AC249" i="1"/>
  <c r="AE249" i="1"/>
  <c r="AF249" i="1" s="1"/>
  <c r="P250" i="1"/>
  <c r="R250" i="1"/>
  <c r="S250" i="1"/>
  <c r="U250" i="1" s="1"/>
  <c r="AN250" i="1" s="1"/>
  <c r="V250" i="1"/>
  <c r="X250" i="1" s="1"/>
  <c r="AR250" i="1" s="1"/>
  <c r="Y250" i="1"/>
  <c r="AA250" i="1" s="1"/>
  <c r="AC250" i="1"/>
  <c r="AE250" i="1"/>
  <c r="AF250" i="1" s="1"/>
  <c r="P251" i="1"/>
  <c r="R251" i="1" s="1"/>
  <c r="S251" i="1"/>
  <c r="U251" i="1" s="1"/>
  <c r="AN251" i="1" s="1"/>
  <c r="V251" i="1"/>
  <c r="X251" i="1" s="1"/>
  <c r="AR251" i="1" s="1"/>
  <c r="Y251" i="1"/>
  <c r="AA251" i="1" s="1"/>
  <c r="AC251" i="1"/>
  <c r="AE251" i="1"/>
  <c r="AS251" i="1" s="1"/>
  <c r="AF251" i="1"/>
  <c r="P252" i="1"/>
  <c r="R252" i="1" s="1"/>
  <c r="S252" i="1"/>
  <c r="U252" i="1" s="1"/>
  <c r="AN252" i="1" s="1"/>
  <c r="V252" i="1"/>
  <c r="X252" i="1" s="1"/>
  <c r="AR252" i="1" s="1"/>
  <c r="Y252" i="1"/>
  <c r="AA252" i="1" s="1"/>
  <c r="AC252" i="1"/>
  <c r="AE252" i="1"/>
  <c r="AS252" i="1" s="1"/>
  <c r="P253" i="1"/>
  <c r="R253" i="1" s="1"/>
  <c r="S253" i="1"/>
  <c r="U253" i="1" s="1"/>
  <c r="AN253" i="1" s="1"/>
  <c r="V253" i="1"/>
  <c r="X253" i="1" s="1"/>
  <c r="AR253" i="1" s="1"/>
  <c r="Y253" i="1"/>
  <c r="AA253" i="1" s="1"/>
  <c r="AC253" i="1"/>
  <c r="AE253" i="1"/>
  <c r="AF253" i="1" s="1"/>
  <c r="P254" i="1"/>
  <c r="R254" i="1" s="1"/>
  <c r="S254" i="1"/>
  <c r="U254" i="1" s="1"/>
  <c r="AN254" i="1" s="1"/>
  <c r="V254" i="1"/>
  <c r="X254" i="1" s="1"/>
  <c r="AR254" i="1" s="1"/>
  <c r="Y254" i="1"/>
  <c r="AA254" i="1" s="1"/>
  <c r="AC254" i="1"/>
  <c r="AE254" i="1"/>
  <c r="AF254" i="1" s="1"/>
  <c r="P255" i="1"/>
  <c r="R255" i="1" s="1"/>
  <c r="S255" i="1"/>
  <c r="U255" i="1" s="1"/>
  <c r="AN255" i="1" s="1"/>
  <c r="V255" i="1"/>
  <c r="X255" i="1" s="1"/>
  <c r="AR255" i="1" s="1"/>
  <c r="Y255" i="1"/>
  <c r="AA255" i="1" s="1"/>
  <c r="AC255" i="1"/>
  <c r="AE255" i="1"/>
  <c r="AF255" i="1" s="1"/>
  <c r="P256" i="1"/>
  <c r="R256" i="1" s="1"/>
  <c r="S256" i="1"/>
  <c r="U256" i="1" s="1"/>
  <c r="AN256" i="1" s="1"/>
  <c r="V256" i="1"/>
  <c r="X256" i="1" s="1"/>
  <c r="AR256" i="1" s="1"/>
  <c r="Y256" i="1"/>
  <c r="AA256" i="1" s="1"/>
  <c r="AC256" i="1"/>
  <c r="AE256" i="1"/>
  <c r="AS256" i="1" s="1"/>
  <c r="P257" i="1"/>
  <c r="R257" i="1" s="1"/>
  <c r="S257" i="1"/>
  <c r="U257" i="1" s="1"/>
  <c r="AN257" i="1" s="1"/>
  <c r="V257" i="1"/>
  <c r="X257" i="1" s="1"/>
  <c r="AR257" i="1" s="1"/>
  <c r="Y257" i="1"/>
  <c r="AA257" i="1" s="1"/>
  <c r="AC257" i="1"/>
  <c r="AE257" i="1"/>
  <c r="AF257" i="1" s="1"/>
  <c r="P258" i="1"/>
  <c r="R258" i="1" s="1"/>
  <c r="S258" i="1"/>
  <c r="U258" i="1" s="1"/>
  <c r="AN258" i="1" s="1"/>
  <c r="V258" i="1"/>
  <c r="X258" i="1" s="1"/>
  <c r="AR258" i="1" s="1"/>
  <c r="Y258" i="1"/>
  <c r="AA258" i="1" s="1"/>
  <c r="AC258" i="1"/>
  <c r="AE258" i="1"/>
  <c r="AF258" i="1" s="1"/>
  <c r="P259" i="1"/>
  <c r="R259" i="1" s="1"/>
  <c r="S259" i="1"/>
  <c r="U259" i="1" s="1"/>
  <c r="AN259" i="1" s="1"/>
  <c r="V259" i="1"/>
  <c r="X259" i="1" s="1"/>
  <c r="AR259" i="1" s="1"/>
  <c r="Y259" i="1"/>
  <c r="AA259" i="1" s="1"/>
  <c r="AC259" i="1"/>
  <c r="AE259" i="1"/>
  <c r="AF259" i="1" s="1"/>
  <c r="P260" i="1"/>
  <c r="R260" i="1" s="1"/>
  <c r="S260" i="1"/>
  <c r="U260" i="1" s="1"/>
  <c r="AN260" i="1" s="1"/>
  <c r="V260" i="1"/>
  <c r="X260" i="1" s="1"/>
  <c r="AR260" i="1" s="1"/>
  <c r="Y260" i="1"/>
  <c r="AA260" i="1"/>
  <c r="AC260" i="1"/>
  <c r="AE260" i="1"/>
  <c r="AF260" i="1" s="1"/>
  <c r="P261" i="1"/>
  <c r="R261" i="1" s="1"/>
  <c r="S261" i="1"/>
  <c r="U261" i="1" s="1"/>
  <c r="AN261" i="1" s="1"/>
  <c r="V261" i="1"/>
  <c r="X261" i="1" s="1"/>
  <c r="AR261" i="1" s="1"/>
  <c r="Y261" i="1"/>
  <c r="AA261" i="1" s="1"/>
  <c r="AC261" i="1"/>
  <c r="AE261" i="1"/>
  <c r="AF261" i="1" s="1"/>
  <c r="P262" i="1"/>
  <c r="R262" i="1" s="1"/>
  <c r="S262" i="1"/>
  <c r="U262" i="1" s="1"/>
  <c r="AN262" i="1" s="1"/>
  <c r="V262" i="1"/>
  <c r="X262" i="1" s="1"/>
  <c r="AR262" i="1" s="1"/>
  <c r="Y262" i="1"/>
  <c r="AA262" i="1" s="1"/>
  <c r="AC262" i="1"/>
  <c r="AE262" i="1"/>
  <c r="AF262" i="1" s="1"/>
  <c r="P263" i="1"/>
  <c r="R263" i="1" s="1"/>
  <c r="S263" i="1"/>
  <c r="U263" i="1" s="1"/>
  <c r="AN263" i="1" s="1"/>
  <c r="V263" i="1"/>
  <c r="X263" i="1" s="1"/>
  <c r="AR263" i="1" s="1"/>
  <c r="Y263" i="1"/>
  <c r="AA263" i="1" s="1"/>
  <c r="AC263" i="1"/>
  <c r="AE263" i="1"/>
  <c r="AF263" i="1" s="1"/>
  <c r="P264" i="1"/>
  <c r="R264" i="1" s="1"/>
  <c r="S264" i="1"/>
  <c r="U264" i="1" s="1"/>
  <c r="AN264" i="1" s="1"/>
  <c r="V264" i="1"/>
  <c r="X264" i="1" s="1"/>
  <c r="AR264" i="1" s="1"/>
  <c r="Y264" i="1"/>
  <c r="AA264" i="1" s="1"/>
  <c r="AC264" i="1"/>
  <c r="AE264" i="1"/>
  <c r="AS264" i="1" s="1"/>
  <c r="P265" i="1"/>
  <c r="R265" i="1" s="1"/>
  <c r="S265" i="1"/>
  <c r="U265" i="1" s="1"/>
  <c r="AN265" i="1" s="1"/>
  <c r="V265" i="1"/>
  <c r="X265" i="1" s="1"/>
  <c r="AR265" i="1" s="1"/>
  <c r="Y265" i="1"/>
  <c r="AA265" i="1" s="1"/>
  <c r="AC265" i="1"/>
  <c r="AE265" i="1"/>
  <c r="AF265" i="1" s="1"/>
  <c r="P266" i="1"/>
  <c r="R266" i="1" s="1"/>
  <c r="S266" i="1"/>
  <c r="U266" i="1" s="1"/>
  <c r="AN266" i="1" s="1"/>
  <c r="V266" i="1"/>
  <c r="X266" i="1" s="1"/>
  <c r="AR266" i="1" s="1"/>
  <c r="Y266" i="1"/>
  <c r="AA266" i="1" s="1"/>
  <c r="AC266" i="1"/>
  <c r="AE266" i="1"/>
  <c r="AF266" i="1" s="1"/>
  <c r="P267" i="1"/>
  <c r="R267" i="1" s="1"/>
  <c r="S267" i="1"/>
  <c r="U267" i="1" s="1"/>
  <c r="AN267" i="1" s="1"/>
  <c r="V267" i="1"/>
  <c r="X267" i="1" s="1"/>
  <c r="AR267" i="1" s="1"/>
  <c r="Y267" i="1"/>
  <c r="AA267" i="1" s="1"/>
  <c r="AC267" i="1"/>
  <c r="AE267" i="1"/>
  <c r="AF267" i="1" s="1"/>
  <c r="P268" i="1"/>
  <c r="R268" i="1" s="1"/>
  <c r="S268" i="1"/>
  <c r="U268" i="1" s="1"/>
  <c r="AN268" i="1" s="1"/>
  <c r="V268" i="1"/>
  <c r="X268" i="1" s="1"/>
  <c r="AR268" i="1" s="1"/>
  <c r="Y268" i="1"/>
  <c r="AA268" i="1" s="1"/>
  <c r="AC268" i="1"/>
  <c r="AE268" i="1"/>
  <c r="AS268" i="1" s="1"/>
  <c r="P269" i="1"/>
  <c r="R269" i="1" s="1"/>
  <c r="S269" i="1"/>
  <c r="U269" i="1" s="1"/>
  <c r="AN269" i="1" s="1"/>
  <c r="V269" i="1"/>
  <c r="X269" i="1" s="1"/>
  <c r="AR269" i="1" s="1"/>
  <c r="Y269" i="1"/>
  <c r="AA269" i="1" s="1"/>
  <c r="AC269" i="1"/>
  <c r="AE269" i="1"/>
  <c r="AF269" i="1" s="1"/>
  <c r="P270" i="1"/>
  <c r="R270" i="1" s="1"/>
  <c r="S270" i="1"/>
  <c r="U270" i="1" s="1"/>
  <c r="AN270" i="1" s="1"/>
  <c r="V270" i="1"/>
  <c r="X270" i="1" s="1"/>
  <c r="AR270" i="1" s="1"/>
  <c r="Y270" i="1"/>
  <c r="AA270" i="1"/>
  <c r="AC270" i="1"/>
  <c r="AE270" i="1"/>
  <c r="AF270" i="1" s="1"/>
  <c r="P271" i="1"/>
  <c r="R271" i="1" s="1"/>
  <c r="S271" i="1"/>
  <c r="U271" i="1" s="1"/>
  <c r="AN271" i="1" s="1"/>
  <c r="V271" i="1"/>
  <c r="X271" i="1" s="1"/>
  <c r="AR271" i="1" s="1"/>
  <c r="Y271" i="1"/>
  <c r="AA271" i="1" s="1"/>
  <c r="AC271" i="1"/>
  <c r="AE271" i="1"/>
  <c r="AF271" i="1" s="1"/>
  <c r="P272" i="1"/>
  <c r="R272" i="1" s="1"/>
  <c r="S272" i="1"/>
  <c r="U272" i="1" s="1"/>
  <c r="AN272" i="1" s="1"/>
  <c r="V272" i="1"/>
  <c r="X272" i="1" s="1"/>
  <c r="AR272" i="1" s="1"/>
  <c r="Y272" i="1"/>
  <c r="AA272" i="1" s="1"/>
  <c r="AC272" i="1"/>
  <c r="AE272" i="1"/>
  <c r="AF272" i="1" s="1"/>
  <c r="K273" i="1"/>
  <c r="N273" i="1"/>
  <c r="AI273" i="1"/>
  <c r="AM273" i="1"/>
  <c r="AQ273" i="1"/>
  <c r="AR242" i="1" l="1"/>
  <c r="AX242" i="1"/>
  <c r="AR218" i="1"/>
  <c r="AX218" i="1"/>
  <c r="AR196" i="1"/>
  <c r="AX196" i="1"/>
  <c r="AX241" i="1"/>
  <c r="AR241" i="1"/>
  <c r="AR230" i="1"/>
  <c r="AX230" i="1"/>
  <c r="AR172" i="1"/>
  <c r="AX172" i="1"/>
  <c r="AX11" i="1"/>
  <c r="AX27" i="1"/>
  <c r="AX43" i="1"/>
  <c r="AX59" i="1"/>
  <c r="AX75" i="1"/>
  <c r="AX91" i="1"/>
  <c r="AX107" i="1"/>
  <c r="AX171" i="1"/>
  <c r="AX219" i="1"/>
  <c r="AX251" i="1"/>
  <c r="AX267" i="1"/>
  <c r="AX14" i="1"/>
  <c r="AX30" i="1"/>
  <c r="AX46" i="1"/>
  <c r="AX62" i="1"/>
  <c r="AX78" i="1"/>
  <c r="AX94" i="1"/>
  <c r="AX110" i="1"/>
  <c r="AX126" i="1"/>
  <c r="AX142" i="1"/>
  <c r="AX158" i="1"/>
  <c r="AX174" i="1"/>
  <c r="AX190" i="1"/>
  <c r="AX206" i="1"/>
  <c r="AX222" i="1"/>
  <c r="AX238" i="1"/>
  <c r="AX254" i="1"/>
  <c r="AX270" i="1"/>
  <c r="AX17" i="1"/>
  <c r="AX33" i="1"/>
  <c r="AX53" i="1"/>
  <c r="AX69" i="1"/>
  <c r="AX85" i="1"/>
  <c r="AX101" i="1"/>
  <c r="AX117" i="1"/>
  <c r="AX149" i="1"/>
  <c r="AX181" i="1"/>
  <c r="AX197" i="1"/>
  <c r="AX213" i="1"/>
  <c r="AX229" i="1"/>
  <c r="AX245" i="1"/>
  <c r="AX261" i="1"/>
  <c r="AX8" i="1"/>
  <c r="AX24" i="1"/>
  <c r="AX40" i="1"/>
  <c r="AX56" i="1"/>
  <c r="AX72" i="1"/>
  <c r="AX88" i="1"/>
  <c r="AX104" i="1"/>
  <c r="AX120" i="1"/>
  <c r="AX136" i="1"/>
  <c r="AX152" i="1"/>
  <c r="AX168" i="1"/>
  <c r="AX184" i="1"/>
  <c r="AX200" i="1"/>
  <c r="AX216" i="1"/>
  <c r="AX232" i="1"/>
  <c r="AX248" i="1"/>
  <c r="AX264" i="1"/>
  <c r="AF177" i="1"/>
  <c r="AS133" i="1"/>
  <c r="AS85" i="1"/>
  <c r="AX15" i="1"/>
  <c r="AX31" i="1"/>
  <c r="AX47" i="1"/>
  <c r="AX63" i="1"/>
  <c r="AX79" i="1"/>
  <c r="AX95" i="1"/>
  <c r="AX111" i="1"/>
  <c r="AX127" i="1"/>
  <c r="AX239" i="1"/>
  <c r="AX255" i="1"/>
  <c r="AX271" i="1"/>
  <c r="AX18" i="1"/>
  <c r="AX34" i="1"/>
  <c r="AX50" i="1"/>
  <c r="AX66" i="1"/>
  <c r="AX82" i="1"/>
  <c r="AX98" i="1"/>
  <c r="AX114" i="1"/>
  <c r="AX130" i="1"/>
  <c r="AX146" i="1"/>
  <c r="AX162" i="1"/>
  <c r="AX178" i="1"/>
  <c r="AX194" i="1"/>
  <c r="AX210" i="1"/>
  <c r="AX226" i="1"/>
  <c r="AX258" i="1"/>
  <c r="AX5" i="1"/>
  <c r="AX21" i="1"/>
  <c r="AX41" i="1"/>
  <c r="AX57" i="1"/>
  <c r="AX89" i="1"/>
  <c r="AX105" i="1"/>
  <c r="AX121" i="1"/>
  <c r="AX137" i="1"/>
  <c r="AX153" i="1"/>
  <c r="AX169" i="1"/>
  <c r="AX185" i="1"/>
  <c r="AX201" i="1"/>
  <c r="AX217" i="1"/>
  <c r="AX233" i="1"/>
  <c r="AX249" i="1"/>
  <c r="AX265" i="1"/>
  <c r="AX12" i="1"/>
  <c r="AX28" i="1"/>
  <c r="AX60" i="1"/>
  <c r="AX76" i="1"/>
  <c r="AX92" i="1"/>
  <c r="AX108" i="1"/>
  <c r="AX124" i="1"/>
  <c r="AX140" i="1"/>
  <c r="AX156" i="1"/>
  <c r="AX188" i="1"/>
  <c r="AX204" i="1"/>
  <c r="AX220" i="1"/>
  <c r="AX236" i="1"/>
  <c r="AX252" i="1"/>
  <c r="AX268" i="1"/>
  <c r="AX19" i="1"/>
  <c r="AX35" i="1"/>
  <c r="AX51" i="1"/>
  <c r="AX67" i="1"/>
  <c r="AX83" i="1"/>
  <c r="AX99" i="1"/>
  <c r="AX115" i="1"/>
  <c r="AX179" i="1"/>
  <c r="AX243" i="1"/>
  <c r="AX259" i="1"/>
  <c r="AX6" i="1"/>
  <c r="AX22" i="1"/>
  <c r="AX38" i="1"/>
  <c r="AX54" i="1"/>
  <c r="AX70" i="1"/>
  <c r="AX86" i="1"/>
  <c r="AX102" i="1"/>
  <c r="AX118" i="1"/>
  <c r="AX134" i="1"/>
  <c r="AX150" i="1"/>
  <c r="AX166" i="1"/>
  <c r="AX182" i="1"/>
  <c r="AX198" i="1"/>
  <c r="AX214" i="1"/>
  <c r="AX246" i="1"/>
  <c r="AX262" i="1"/>
  <c r="AX9" i="1"/>
  <c r="AX25" i="1"/>
  <c r="AX45" i="1"/>
  <c r="AX61" i="1"/>
  <c r="AX93" i="1"/>
  <c r="AX109" i="1"/>
  <c r="AX125" i="1"/>
  <c r="AX141" i="1"/>
  <c r="AX157" i="1"/>
  <c r="AX189" i="1"/>
  <c r="AX205" i="1"/>
  <c r="AX221" i="1"/>
  <c r="AX237" i="1"/>
  <c r="AX253" i="1"/>
  <c r="AX269" i="1"/>
  <c r="AX16" i="1"/>
  <c r="AX32" i="1"/>
  <c r="AX48" i="1"/>
  <c r="AX64" i="1"/>
  <c r="AX80" i="1"/>
  <c r="AX96" i="1"/>
  <c r="AX112" i="1"/>
  <c r="AX128" i="1"/>
  <c r="AX144" i="1"/>
  <c r="AX160" i="1"/>
  <c r="AX176" i="1"/>
  <c r="AX192" i="1"/>
  <c r="AX208" i="1"/>
  <c r="AX224" i="1"/>
  <c r="AX240" i="1"/>
  <c r="AX256" i="1"/>
  <c r="AX272" i="1"/>
  <c r="AR37" i="1"/>
  <c r="AX37" i="1"/>
  <c r="AX7" i="1"/>
  <c r="AX23" i="1"/>
  <c r="AX39" i="1"/>
  <c r="AX55" i="1"/>
  <c r="AX71" i="1"/>
  <c r="AX87" i="1"/>
  <c r="AX103" i="1"/>
  <c r="AX119" i="1"/>
  <c r="AX135" i="1"/>
  <c r="AX167" i="1"/>
  <c r="AX247" i="1"/>
  <c r="AX263" i="1"/>
  <c r="AX10" i="1"/>
  <c r="AX26" i="1"/>
  <c r="AX42" i="1"/>
  <c r="AX58" i="1"/>
  <c r="AX74" i="1"/>
  <c r="AX90" i="1"/>
  <c r="AX106" i="1"/>
  <c r="AX122" i="1"/>
  <c r="AX138" i="1"/>
  <c r="AX154" i="1"/>
  <c r="AX170" i="1"/>
  <c r="AX186" i="1"/>
  <c r="AX202" i="1"/>
  <c r="AX234" i="1"/>
  <c r="AX250" i="1"/>
  <c r="AX266" i="1"/>
  <c r="AX13" i="1"/>
  <c r="AX29" i="1"/>
  <c r="AX49" i="1"/>
  <c r="AX65" i="1"/>
  <c r="AX145" i="1"/>
  <c r="AX161" i="1"/>
  <c r="AX177" i="1"/>
  <c r="AX193" i="1"/>
  <c r="AX209" i="1"/>
  <c r="AX225" i="1"/>
  <c r="AX257" i="1"/>
  <c r="AX4" i="1"/>
  <c r="AX20" i="1"/>
  <c r="AX36" i="1"/>
  <c r="AX52" i="1"/>
  <c r="AX68" i="1"/>
  <c r="AX84" i="1"/>
  <c r="AX100" i="1"/>
  <c r="AX116" i="1"/>
  <c r="AX132" i="1"/>
  <c r="AX148" i="1"/>
  <c r="AX164" i="1"/>
  <c r="AX180" i="1"/>
  <c r="AX212" i="1"/>
  <c r="AX228" i="1"/>
  <c r="AX244" i="1"/>
  <c r="AX260" i="1"/>
  <c r="AW273" i="1"/>
  <c r="AX3" i="1"/>
  <c r="AF264" i="1"/>
  <c r="AF220" i="1"/>
  <c r="AS216" i="1"/>
  <c r="AS33" i="1"/>
  <c r="AB33" i="1"/>
  <c r="AF30" i="1"/>
  <c r="AF268" i="1"/>
  <c r="AF49" i="1"/>
  <c r="AY273" i="1"/>
  <c r="AS228" i="1"/>
  <c r="AF202" i="1"/>
  <c r="AF158" i="1"/>
  <c r="AF122" i="1"/>
  <c r="AF105" i="1"/>
  <c r="AS81" i="1"/>
  <c r="AS262" i="1"/>
  <c r="AF214" i="1"/>
  <c r="AF142" i="1"/>
  <c r="AF76" i="1"/>
  <c r="AS6" i="1"/>
  <c r="AF89" i="1"/>
  <c r="AS82" i="1"/>
  <c r="AS222" i="1"/>
  <c r="AF210" i="1"/>
  <c r="AF194" i="1"/>
  <c r="AS174" i="1"/>
  <c r="AF169" i="1"/>
  <c r="AS157" i="1"/>
  <c r="AS145" i="1"/>
  <c r="AF141" i="1"/>
  <c r="AS136" i="1"/>
  <c r="AF118" i="1"/>
  <c r="AF110" i="1"/>
  <c r="AS97" i="1"/>
  <c r="AS94" i="1"/>
  <c r="AF93" i="1"/>
  <c r="AF58" i="1"/>
  <c r="AF43" i="1"/>
  <c r="AF14" i="1"/>
  <c r="AF252" i="1"/>
  <c r="AB237" i="1"/>
  <c r="AF90" i="1"/>
  <c r="AS86" i="1"/>
  <c r="AS80" i="1"/>
  <c r="AF208" i="1"/>
  <c r="AF198" i="1"/>
  <c r="AF154" i="1"/>
  <c r="AS129" i="1"/>
  <c r="AS121" i="1"/>
  <c r="AS239" i="1"/>
  <c r="AF146" i="1"/>
  <c r="AF137" i="1"/>
  <c r="AS72" i="1"/>
  <c r="AS64" i="1"/>
  <c r="AS61" i="1"/>
  <c r="AF54" i="1"/>
  <c r="AB262" i="1"/>
  <c r="AB258" i="1"/>
  <c r="AF256" i="1"/>
  <c r="AS250" i="1"/>
  <c r="AF248" i="1"/>
  <c r="AF243" i="1"/>
  <c r="AF236" i="1"/>
  <c r="AS226" i="1"/>
  <c r="AB226" i="1"/>
  <c r="AZ226" i="1" s="1"/>
  <c r="AS224" i="1"/>
  <c r="AB222" i="1"/>
  <c r="AF192" i="1"/>
  <c r="AF186" i="1"/>
  <c r="AF182" i="1"/>
  <c r="AF170" i="1"/>
  <c r="AF166" i="1"/>
  <c r="AF161" i="1"/>
  <c r="AF149" i="1"/>
  <c r="AF140" i="1"/>
  <c r="AF134" i="1"/>
  <c r="AB117" i="1"/>
  <c r="AF114" i="1"/>
  <c r="AF113" i="1"/>
  <c r="AS101" i="1"/>
  <c r="AS68" i="1"/>
  <c r="AS57" i="1"/>
  <c r="AS38" i="1"/>
  <c r="AF22" i="1"/>
  <c r="AB10" i="1"/>
  <c r="AF3" i="1"/>
  <c r="AS3" i="1"/>
  <c r="AF234" i="1"/>
  <c r="AF150" i="1"/>
  <c r="AF138" i="1"/>
  <c r="AF126" i="1"/>
  <c r="AB72" i="1"/>
  <c r="AS66" i="1"/>
  <c r="AS62" i="1"/>
  <c r="AB62" i="1"/>
  <c r="AZ62" i="1" s="1"/>
  <c r="AS60" i="1"/>
  <c r="AS45" i="1"/>
  <c r="AB26" i="1"/>
  <c r="AB270" i="1"/>
  <c r="AZ270" i="1" s="1"/>
  <c r="AB177" i="1"/>
  <c r="AN161" i="1"/>
  <c r="AB161" i="1"/>
  <c r="AB210" i="1"/>
  <c r="AB194" i="1"/>
  <c r="AB153" i="1"/>
  <c r="AB137" i="1"/>
  <c r="AB125" i="1"/>
  <c r="AF212" i="1"/>
  <c r="AS204" i="1"/>
  <c r="AF200" i="1"/>
  <c r="AS196" i="1"/>
  <c r="AF190" i="1"/>
  <c r="AF188" i="1"/>
  <c r="AS184" i="1"/>
  <c r="AF180" i="1"/>
  <c r="AF178" i="1"/>
  <c r="AS173" i="1"/>
  <c r="AF165" i="1"/>
  <c r="AF153" i="1"/>
  <c r="AF152" i="1"/>
  <c r="AF148" i="1"/>
  <c r="AF144" i="1"/>
  <c r="AS125" i="1"/>
  <c r="AB105" i="1"/>
  <c r="AB18" i="1"/>
  <c r="AZ18" i="1" s="1"/>
  <c r="AB266" i="1"/>
  <c r="AS272" i="1"/>
  <c r="AS270" i="1"/>
  <c r="AS266" i="1"/>
  <c r="AS260" i="1"/>
  <c r="AS258" i="1"/>
  <c r="AS255" i="1"/>
  <c r="AS244" i="1"/>
  <c r="AS232" i="1"/>
  <c r="AS230" i="1"/>
  <c r="AS206" i="1"/>
  <c r="AB190" i="1"/>
  <c r="AB169" i="1"/>
  <c r="AS162" i="1"/>
  <c r="AB157" i="1"/>
  <c r="AB149" i="1"/>
  <c r="AS130" i="1"/>
  <c r="AJ125" i="1"/>
  <c r="AF117" i="1"/>
  <c r="AS109" i="1"/>
  <c r="AS106" i="1"/>
  <c r="AB101" i="1"/>
  <c r="AZ101" i="1" s="1"/>
  <c r="AN81" i="1"/>
  <c r="AB81" i="1"/>
  <c r="AZ81" i="1" s="1"/>
  <c r="AB58" i="1"/>
  <c r="AS247" i="1"/>
  <c r="AS240" i="1"/>
  <c r="AN237" i="1"/>
  <c r="AS218" i="1"/>
  <c r="AJ177" i="1"/>
  <c r="AJ137" i="1"/>
  <c r="AB135" i="1"/>
  <c r="AS102" i="1"/>
  <c r="AB80" i="1"/>
  <c r="AZ80" i="1" s="1"/>
  <c r="AB217" i="1"/>
  <c r="AB206" i="1"/>
  <c r="AZ206" i="1" s="1"/>
  <c r="AE273" i="1"/>
  <c r="AS98" i="1"/>
  <c r="AN85" i="1"/>
  <c r="AB85" i="1"/>
  <c r="AJ67" i="1"/>
  <c r="AB67" i="1"/>
  <c r="AB61" i="1"/>
  <c r="AB57" i="1"/>
  <c r="AJ57" i="1"/>
  <c r="AF70" i="1"/>
  <c r="AB69" i="1"/>
  <c r="AF65" i="1"/>
  <c r="AB65" i="1"/>
  <c r="AF55" i="1"/>
  <c r="AF53" i="1"/>
  <c r="AF47" i="1"/>
  <c r="AF46" i="1"/>
  <c r="AF40" i="1"/>
  <c r="AF35" i="1"/>
  <c r="AF26" i="1"/>
  <c r="AS18" i="1"/>
  <c r="AF10" i="1"/>
  <c r="AB54" i="1"/>
  <c r="AB40" i="1"/>
  <c r="AB35" i="1"/>
  <c r="AT33" i="1"/>
  <c r="AB30" i="1"/>
  <c r="AJ18" i="1"/>
  <c r="AB14" i="1"/>
  <c r="AS74" i="1"/>
  <c r="AJ61" i="1"/>
  <c r="AS50" i="1"/>
  <c r="AS42" i="1"/>
  <c r="AB89" i="1"/>
  <c r="AB83" i="1"/>
  <c r="AS77" i="1"/>
  <c r="AB38" i="1"/>
  <c r="AS32" i="1"/>
  <c r="AB22" i="1"/>
  <c r="AB6" i="1"/>
  <c r="AJ271" i="1"/>
  <c r="AB271" i="1"/>
  <c r="AB268" i="1"/>
  <c r="AJ268" i="1"/>
  <c r="AB267" i="1"/>
  <c r="AJ267" i="1"/>
  <c r="AB261" i="1"/>
  <c r="AJ261" i="1"/>
  <c r="AB259" i="1"/>
  <c r="AJ259" i="1"/>
  <c r="AB256" i="1"/>
  <c r="AJ256" i="1"/>
  <c r="AB251" i="1"/>
  <c r="AJ251" i="1"/>
  <c r="AB250" i="1"/>
  <c r="AB243" i="1"/>
  <c r="AJ243" i="1"/>
  <c r="AB241" i="1"/>
  <c r="AB264" i="1"/>
  <c r="AJ264" i="1"/>
  <c r="AB263" i="1"/>
  <c r="AJ263" i="1"/>
  <c r="AB272" i="1"/>
  <c r="AJ272" i="1"/>
  <c r="AB269" i="1"/>
  <c r="AJ269" i="1"/>
  <c r="AB260" i="1"/>
  <c r="AJ260" i="1"/>
  <c r="AB257" i="1"/>
  <c r="AJ257" i="1"/>
  <c r="AB246" i="1"/>
  <c r="AB244" i="1"/>
  <c r="AZ244" i="1" s="1"/>
  <c r="AJ244" i="1"/>
  <c r="AB254" i="1"/>
  <c r="AB265" i="1"/>
  <c r="AJ265" i="1"/>
  <c r="AB255" i="1"/>
  <c r="AJ255" i="1"/>
  <c r="AB253" i="1"/>
  <c r="AJ253" i="1"/>
  <c r="AB249" i="1"/>
  <c r="AJ249" i="1"/>
  <c r="AJ247" i="1"/>
  <c r="AB247" i="1"/>
  <c r="AZ247" i="1" s="1"/>
  <c r="AB245" i="1"/>
  <c r="AB242" i="1"/>
  <c r="AB240" i="1"/>
  <c r="AJ240" i="1"/>
  <c r="AA273" i="1"/>
  <c r="AB238" i="1"/>
  <c r="AB252" i="1"/>
  <c r="AJ252" i="1"/>
  <c r="AB248" i="1"/>
  <c r="AJ248" i="1"/>
  <c r="AB239" i="1"/>
  <c r="AJ239" i="1"/>
  <c r="AF227" i="1"/>
  <c r="AS227" i="1"/>
  <c r="AF211" i="1"/>
  <c r="AS211" i="1"/>
  <c r="AB201" i="1"/>
  <c r="AB199" i="1"/>
  <c r="AJ199" i="1"/>
  <c r="AF195" i="1"/>
  <c r="AS195" i="1"/>
  <c r="AB185" i="1"/>
  <c r="AB183" i="1"/>
  <c r="AJ183" i="1"/>
  <c r="AF147" i="1"/>
  <c r="AS147" i="1"/>
  <c r="X273" i="1"/>
  <c r="AS271" i="1"/>
  <c r="AJ270" i="1"/>
  <c r="AS267" i="1"/>
  <c r="AJ266" i="1"/>
  <c r="AS263" i="1"/>
  <c r="AJ262" i="1"/>
  <c r="AS259" i="1"/>
  <c r="AJ258" i="1"/>
  <c r="AJ254" i="1"/>
  <c r="AJ250" i="1"/>
  <c r="AJ246" i="1"/>
  <c r="AJ242" i="1"/>
  <c r="AJ238" i="1"/>
  <c r="AF235" i="1"/>
  <c r="AS235" i="1"/>
  <c r="AB229" i="1"/>
  <c r="AB228" i="1"/>
  <c r="AJ228" i="1"/>
  <c r="AB227" i="1"/>
  <c r="AJ227" i="1"/>
  <c r="AF223" i="1"/>
  <c r="AS223" i="1"/>
  <c r="AJ217" i="1"/>
  <c r="AB213" i="1"/>
  <c r="AB212" i="1"/>
  <c r="AJ212" i="1"/>
  <c r="AB211" i="1"/>
  <c r="AJ211" i="1"/>
  <c r="AF207" i="1"/>
  <c r="AS207" i="1"/>
  <c r="AB197" i="1"/>
  <c r="AB196" i="1"/>
  <c r="AJ196" i="1"/>
  <c r="AB195" i="1"/>
  <c r="AJ195" i="1"/>
  <c r="AF191" i="1"/>
  <c r="AS191" i="1"/>
  <c r="AB181" i="1"/>
  <c r="AB180" i="1"/>
  <c r="AJ180" i="1"/>
  <c r="AR165" i="1"/>
  <c r="AB165" i="1"/>
  <c r="AB93" i="1"/>
  <c r="AJ93" i="1"/>
  <c r="AB92" i="1"/>
  <c r="AJ92" i="1"/>
  <c r="AB90" i="1"/>
  <c r="AJ90" i="1"/>
  <c r="AF87" i="1"/>
  <c r="AS87" i="1"/>
  <c r="AB78" i="1"/>
  <c r="AJ78" i="1"/>
  <c r="AB215" i="1"/>
  <c r="AJ215" i="1"/>
  <c r="AB184" i="1"/>
  <c r="AZ184" i="1" s="1"/>
  <c r="AJ184" i="1"/>
  <c r="U273" i="1"/>
  <c r="AS254" i="1"/>
  <c r="AS246" i="1"/>
  <c r="AJ245" i="1"/>
  <c r="AS242" i="1"/>
  <c r="AJ241" i="1"/>
  <c r="AS238" i="1"/>
  <c r="AB236" i="1"/>
  <c r="AJ236" i="1"/>
  <c r="AB235" i="1"/>
  <c r="AJ235" i="1"/>
  <c r="AF231" i="1"/>
  <c r="AS231" i="1"/>
  <c r="AB225" i="1"/>
  <c r="AB224" i="1"/>
  <c r="AZ224" i="1" s="1"/>
  <c r="AJ224" i="1"/>
  <c r="AB223" i="1"/>
  <c r="AZ223" i="1" s="1"/>
  <c r="AJ223" i="1"/>
  <c r="AF219" i="1"/>
  <c r="AS219" i="1"/>
  <c r="AB218" i="1"/>
  <c r="AB209" i="1"/>
  <c r="AB208" i="1"/>
  <c r="AJ208" i="1"/>
  <c r="AB207" i="1"/>
  <c r="AZ207" i="1" s="1"/>
  <c r="AJ207" i="1"/>
  <c r="AF203" i="1"/>
  <c r="AS203" i="1"/>
  <c r="AB202" i="1"/>
  <c r="AB193" i="1"/>
  <c r="AB192" i="1"/>
  <c r="AJ192" i="1"/>
  <c r="AB191" i="1"/>
  <c r="AJ191" i="1"/>
  <c r="AF187" i="1"/>
  <c r="AS187" i="1"/>
  <c r="AB186" i="1"/>
  <c r="AB145" i="1"/>
  <c r="AJ145" i="1"/>
  <c r="AB144" i="1"/>
  <c r="AJ144" i="1"/>
  <c r="AF143" i="1"/>
  <c r="AS143" i="1"/>
  <c r="AB143" i="1"/>
  <c r="AN143" i="1"/>
  <c r="AB142" i="1"/>
  <c r="AJ142" i="1"/>
  <c r="AB121" i="1"/>
  <c r="AJ121" i="1"/>
  <c r="AF119" i="1"/>
  <c r="AS119" i="1"/>
  <c r="AR113" i="1"/>
  <c r="AB113" i="1"/>
  <c r="AB111" i="1"/>
  <c r="AB216" i="1"/>
  <c r="AJ216" i="1"/>
  <c r="AB200" i="1"/>
  <c r="AJ200" i="1"/>
  <c r="AF139" i="1"/>
  <c r="AS139" i="1"/>
  <c r="AB68" i="1"/>
  <c r="AZ68" i="1" s="1"/>
  <c r="AJ68" i="1"/>
  <c r="R273" i="1"/>
  <c r="AS269" i="1"/>
  <c r="AS265" i="1"/>
  <c r="AS261" i="1"/>
  <c r="AS257" i="1"/>
  <c r="AS253" i="1"/>
  <c r="AS249" i="1"/>
  <c r="AS245" i="1"/>
  <c r="AS241" i="1"/>
  <c r="AS237" i="1"/>
  <c r="AT237" i="1" s="1"/>
  <c r="AB234" i="1"/>
  <c r="AN234" i="1"/>
  <c r="AB233" i="1"/>
  <c r="AB232" i="1"/>
  <c r="AJ232" i="1"/>
  <c r="AB231" i="1"/>
  <c r="AJ231" i="1"/>
  <c r="AB230" i="1"/>
  <c r="AB221" i="1"/>
  <c r="AZ221" i="1" s="1"/>
  <c r="AB220" i="1"/>
  <c r="AJ220" i="1"/>
  <c r="AB219" i="1"/>
  <c r="AJ219" i="1"/>
  <c r="AF215" i="1"/>
  <c r="AS215" i="1"/>
  <c r="AB214" i="1"/>
  <c r="AB205" i="1"/>
  <c r="AZ205" i="1" s="1"/>
  <c r="AB204" i="1"/>
  <c r="AJ204" i="1"/>
  <c r="AB203" i="1"/>
  <c r="AJ203" i="1"/>
  <c r="AF199" i="1"/>
  <c r="AS199" i="1"/>
  <c r="AB198" i="1"/>
  <c r="AB189" i="1"/>
  <c r="AZ189" i="1" s="1"/>
  <c r="AB188" i="1"/>
  <c r="AJ188" i="1"/>
  <c r="AB187" i="1"/>
  <c r="AJ187" i="1"/>
  <c r="AF183" i="1"/>
  <c r="AS183" i="1"/>
  <c r="AB182" i="1"/>
  <c r="AR173" i="1"/>
  <c r="AB173" i="1"/>
  <c r="AB171" i="1"/>
  <c r="AZ171" i="1" s="1"/>
  <c r="AN171" i="1"/>
  <c r="AB170" i="1"/>
  <c r="AJ170" i="1"/>
  <c r="AB158" i="1"/>
  <c r="AJ158" i="1"/>
  <c r="AB150" i="1"/>
  <c r="AJ150" i="1"/>
  <c r="AR129" i="1"/>
  <c r="AB129" i="1"/>
  <c r="AB128" i="1"/>
  <c r="AJ128" i="1"/>
  <c r="AF127" i="1"/>
  <c r="AS127" i="1"/>
  <c r="AS233" i="1"/>
  <c r="AS229" i="1"/>
  <c r="AS225" i="1"/>
  <c r="AS221" i="1"/>
  <c r="AS217" i="1"/>
  <c r="AS213" i="1"/>
  <c r="AS209" i="1"/>
  <c r="AS205" i="1"/>
  <c r="AS201" i="1"/>
  <c r="AS197" i="1"/>
  <c r="AS193" i="1"/>
  <c r="AS189" i="1"/>
  <c r="AS185" i="1"/>
  <c r="AS181" i="1"/>
  <c r="AF179" i="1"/>
  <c r="AS179" i="1"/>
  <c r="AB179" i="1"/>
  <c r="AZ179" i="1" s="1"/>
  <c r="AN179" i="1"/>
  <c r="AB178" i="1"/>
  <c r="AJ178" i="1"/>
  <c r="AB168" i="1"/>
  <c r="AZ168" i="1" s="1"/>
  <c r="AJ168" i="1"/>
  <c r="AF167" i="1"/>
  <c r="AS167" i="1"/>
  <c r="AB162" i="1"/>
  <c r="AZ162" i="1" s="1"/>
  <c r="AJ162" i="1"/>
  <c r="AF159" i="1"/>
  <c r="AS159" i="1"/>
  <c r="AB154" i="1"/>
  <c r="AJ154" i="1"/>
  <c r="AF151" i="1"/>
  <c r="AS151" i="1"/>
  <c r="AB148" i="1"/>
  <c r="AJ148" i="1"/>
  <c r="AB147" i="1"/>
  <c r="AZ147" i="1" s="1"/>
  <c r="AJ147" i="1"/>
  <c r="AB140" i="1"/>
  <c r="AJ140" i="1"/>
  <c r="AB139" i="1"/>
  <c r="AZ139" i="1" s="1"/>
  <c r="AJ139" i="1"/>
  <c r="AJ79" i="1"/>
  <c r="AB79" i="1"/>
  <c r="AF73" i="1"/>
  <c r="AS73" i="1"/>
  <c r="AB176" i="1"/>
  <c r="AZ176" i="1" s="1"/>
  <c r="AJ176" i="1"/>
  <c r="AF175" i="1"/>
  <c r="AS175" i="1"/>
  <c r="AB175" i="1"/>
  <c r="AZ175" i="1" s="1"/>
  <c r="AN175" i="1"/>
  <c r="AB174" i="1"/>
  <c r="AJ174" i="1"/>
  <c r="AB167" i="1"/>
  <c r="AZ167" i="1" s="1"/>
  <c r="AN167" i="1"/>
  <c r="AB166" i="1"/>
  <c r="AJ166" i="1"/>
  <c r="AF163" i="1"/>
  <c r="AS163" i="1"/>
  <c r="AB160" i="1"/>
  <c r="AZ160" i="1" s="1"/>
  <c r="AJ160" i="1"/>
  <c r="AB159" i="1"/>
  <c r="AZ159" i="1" s="1"/>
  <c r="AJ159" i="1"/>
  <c r="AF155" i="1"/>
  <c r="AS155" i="1"/>
  <c r="AB152" i="1"/>
  <c r="AJ152" i="1"/>
  <c r="AB151" i="1"/>
  <c r="AZ151" i="1" s="1"/>
  <c r="AJ151" i="1"/>
  <c r="AB138" i="1"/>
  <c r="AN138" i="1"/>
  <c r="AB136" i="1"/>
  <c r="AJ136" i="1"/>
  <c r="AF135" i="1"/>
  <c r="AS135" i="1"/>
  <c r="AR133" i="1"/>
  <c r="AB133" i="1"/>
  <c r="AB132" i="1"/>
  <c r="AZ132" i="1" s="1"/>
  <c r="AJ132" i="1"/>
  <c r="AB131" i="1"/>
  <c r="AZ131" i="1" s="1"/>
  <c r="AJ131" i="1"/>
  <c r="AB123" i="1"/>
  <c r="AB109" i="1"/>
  <c r="AJ109" i="1"/>
  <c r="AB108" i="1"/>
  <c r="AJ108" i="1"/>
  <c r="AB106" i="1"/>
  <c r="AJ106" i="1"/>
  <c r="AF103" i="1"/>
  <c r="AS103" i="1"/>
  <c r="AR97" i="1"/>
  <c r="AB97" i="1"/>
  <c r="AB95" i="1"/>
  <c r="AJ226" i="1"/>
  <c r="AJ222" i="1"/>
  <c r="AJ218" i="1"/>
  <c r="AJ214" i="1"/>
  <c r="AJ210" i="1"/>
  <c r="AJ206" i="1"/>
  <c r="AJ202" i="1"/>
  <c r="AJ198" i="1"/>
  <c r="AJ194" i="1"/>
  <c r="AJ190" i="1"/>
  <c r="AJ186" i="1"/>
  <c r="AJ182" i="1"/>
  <c r="AB172" i="1"/>
  <c r="AZ172" i="1" s="1"/>
  <c r="AJ172" i="1"/>
  <c r="AF171" i="1"/>
  <c r="AS171" i="1"/>
  <c r="AJ169" i="1"/>
  <c r="AB164" i="1"/>
  <c r="AJ164" i="1"/>
  <c r="AB163" i="1"/>
  <c r="AJ163" i="1"/>
  <c r="AJ157" i="1"/>
  <c r="AB156" i="1"/>
  <c r="AJ156" i="1"/>
  <c r="AB155" i="1"/>
  <c r="AZ155" i="1" s="1"/>
  <c r="AJ155" i="1"/>
  <c r="AJ149" i="1"/>
  <c r="AB146" i="1"/>
  <c r="AJ146" i="1"/>
  <c r="AB141" i="1"/>
  <c r="AB77" i="1"/>
  <c r="AR77" i="1"/>
  <c r="AB134" i="1"/>
  <c r="AJ134" i="1"/>
  <c r="AB127" i="1"/>
  <c r="AZ127" i="1" s="1"/>
  <c r="AN127" i="1"/>
  <c r="AB126" i="1"/>
  <c r="AJ126" i="1"/>
  <c r="AB120" i="1"/>
  <c r="AJ120" i="1"/>
  <c r="AB118" i="1"/>
  <c r="AJ118" i="1"/>
  <c r="AF115" i="1"/>
  <c r="AS115" i="1"/>
  <c r="AB107" i="1"/>
  <c r="AB104" i="1"/>
  <c r="AJ104" i="1"/>
  <c r="AB102" i="1"/>
  <c r="AJ102" i="1"/>
  <c r="AF99" i="1"/>
  <c r="AS99" i="1"/>
  <c r="AB91" i="1"/>
  <c r="AB88" i="1"/>
  <c r="AJ88" i="1"/>
  <c r="AB86" i="1"/>
  <c r="AJ86" i="1"/>
  <c r="AS78" i="1"/>
  <c r="AF75" i="1"/>
  <c r="AS75" i="1"/>
  <c r="AB53" i="1"/>
  <c r="AJ53" i="1"/>
  <c r="AS176" i="1"/>
  <c r="AS172" i="1"/>
  <c r="AS168" i="1"/>
  <c r="AS164" i="1"/>
  <c r="AS160" i="1"/>
  <c r="AS156" i="1"/>
  <c r="AB130" i="1"/>
  <c r="AJ130" i="1"/>
  <c r="AB124" i="1"/>
  <c r="AJ124" i="1"/>
  <c r="AF123" i="1"/>
  <c r="AS123" i="1"/>
  <c r="AB119" i="1"/>
  <c r="AB116" i="1"/>
  <c r="AJ116" i="1"/>
  <c r="AB114" i="1"/>
  <c r="AJ114" i="1"/>
  <c r="AF111" i="1"/>
  <c r="AS111" i="1"/>
  <c r="AB103" i="1"/>
  <c r="AB100" i="1"/>
  <c r="AJ100" i="1"/>
  <c r="AB98" i="1"/>
  <c r="AZ98" i="1" s="1"/>
  <c r="AJ98" i="1"/>
  <c r="AF95" i="1"/>
  <c r="AS95" i="1"/>
  <c r="AB87" i="1"/>
  <c r="AB84" i="1"/>
  <c r="AJ84" i="1"/>
  <c r="AB76" i="1"/>
  <c r="AJ76" i="1"/>
  <c r="AB73" i="1"/>
  <c r="AZ73" i="1" s="1"/>
  <c r="AJ73" i="1"/>
  <c r="AF131" i="1"/>
  <c r="AS131" i="1"/>
  <c r="AB122" i="1"/>
  <c r="AJ122" i="1"/>
  <c r="AB115" i="1"/>
  <c r="AZ115" i="1" s="1"/>
  <c r="AB112" i="1"/>
  <c r="AJ112" i="1"/>
  <c r="AB110" i="1"/>
  <c r="AJ110" i="1"/>
  <c r="AF107" i="1"/>
  <c r="AS107" i="1"/>
  <c r="AJ105" i="1"/>
  <c r="AB99" i="1"/>
  <c r="AB96" i="1"/>
  <c r="AJ96" i="1"/>
  <c r="AB94" i="1"/>
  <c r="AZ94" i="1" s="1"/>
  <c r="AJ94" i="1"/>
  <c r="AF91" i="1"/>
  <c r="AS91" i="1"/>
  <c r="AJ89" i="1"/>
  <c r="AT80" i="1"/>
  <c r="AJ75" i="1"/>
  <c r="AB75" i="1"/>
  <c r="AZ75" i="1" s="1"/>
  <c r="AB71" i="1"/>
  <c r="AB74" i="1"/>
  <c r="AJ74" i="1"/>
  <c r="AF71" i="1"/>
  <c r="AS71" i="1"/>
  <c r="AB64" i="1"/>
  <c r="AJ64" i="1"/>
  <c r="AF63" i="1"/>
  <c r="AS63" i="1"/>
  <c r="AF59" i="1"/>
  <c r="AS59" i="1"/>
  <c r="AB56" i="1"/>
  <c r="AJ56" i="1"/>
  <c r="AB45" i="1"/>
  <c r="AZ45" i="1" s="1"/>
  <c r="AB43" i="1"/>
  <c r="AJ43" i="1"/>
  <c r="AB41" i="1"/>
  <c r="AJ41" i="1"/>
  <c r="AB36" i="1"/>
  <c r="AJ36" i="1"/>
  <c r="AJ29" i="1"/>
  <c r="AB29" i="1"/>
  <c r="AJ25" i="1"/>
  <c r="AB25" i="1"/>
  <c r="AJ13" i="1"/>
  <c r="AB13" i="1"/>
  <c r="AJ9" i="1"/>
  <c r="AB9" i="1"/>
  <c r="AS132" i="1"/>
  <c r="AS128" i="1"/>
  <c r="AS124" i="1"/>
  <c r="AS120" i="1"/>
  <c r="AJ119" i="1"/>
  <c r="AS116" i="1"/>
  <c r="AJ115" i="1"/>
  <c r="AS112" i="1"/>
  <c r="AJ111" i="1"/>
  <c r="AS108" i="1"/>
  <c r="AJ107" i="1"/>
  <c r="AS104" i="1"/>
  <c r="AJ103" i="1"/>
  <c r="AS100" i="1"/>
  <c r="AJ99" i="1"/>
  <c r="AS96" i="1"/>
  <c r="AJ95" i="1"/>
  <c r="AS92" i="1"/>
  <c r="AJ91" i="1"/>
  <c r="AS88" i="1"/>
  <c r="AJ87" i="1"/>
  <c r="AS84" i="1"/>
  <c r="AF83" i="1"/>
  <c r="AS83" i="1"/>
  <c r="AJ80" i="1"/>
  <c r="AB70" i="1"/>
  <c r="AJ70" i="1"/>
  <c r="AF67" i="1"/>
  <c r="AS67" i="1"/>
  <c r="AB60" i="1"/>
  <c r="AJ60" i="1"/>
  <c r="AB55" i="1"/>
  <c r="AJ55" i="1"/>
  <c r="AF48" i="1"/>
  <c r="AS48" i="1"/>
  <c r="AB82" i="1"/>
  <c r="AJ82" i="1"/>
  <c r="AF79" i="1"/>
  <c r="AS79" i="1"/>
  <c r="AJ69" i="1"/>
  <c r="AB66" i="1"/>
  <c r="AZ66" i="1" s="1"/>
  <c r="AJ66" i="1"/>
  <c r="AJ65" i="1"/>
  <c r="AB63" i="1"/>
  <c r="AZ63" i="1" s="1"/>
  <c r="AB59" i="1"/>
  <c r="AF52" i="1"/>
  <c r="AS52" i="1"/>
  <c r="AS51" i="1"/>
  <c r="AB50" i="1"/>
  <c r="AB49" i="1"/>
  <c r="AJ49" i="1"/>
  <c r="AJ62" i="1"/>
  <c r="AJ58" i="1"/>
  <c r="AJ54" i="1"/>
  <c r="AJ50" i="1"/>
  <c r="AB47" i="1"/>
  <c r="AB46" i="1"/>
  <c r="AJ46" i="1"/>
  <c r="AB39" i="1"/>
  <c r="AJ39" i="1"/>
  <c r="AB34" i="1"/>
  <c r="AJ34" i="1"/>
  <c r="AN51" i="1"/>
  <c r="AB51" i="1"/>
  <c r="AB44" i="1"/>
  <c r="AB37" i="1"/>
  <c r="AN37" i="1"/>
  <c r="AJ59" i="1"/>
  <c r="AF56" i="1"/>
  <c r="AS56" i="1"/>
  <c r="AB52" i="1"/>
  <c r="AJ52" i="1"/>
  <c r="AB48" i="1"/>
  <c r="AJ48" i="1"/>
  <c r="AB42" i="1"/>
  <c r="AJ42" i="1"/>
  <c r="AJ21" i="1"/>
  <c r="AB21" i="1"/>
  <c r="AZ21" i="1" s="1"/>
  <c r="AJ17" i="1"/>
  <c r="AB17" i="1"/>
  <c r="AJ5" i="1"/>
  <c r="AB5" i="1"/>
  <c r="AZ5" i="1" s="1"/>
  <c r="AJ47" i="1"/>
  <c r="AS44" i="1"/>
  <c r="AJ30" i="1"/>
  <c r="AJ22" i="1"/>
  <c r="AJ14" i="1"/>
  <c r="AJ6" i="1"/>
  <c r="AS39" i="1"/>
  <c r="AJ38" i="1"/>
  <c r="AS34" i="1"/>
  <c r="AJ33" i="1"/>
  <c r="AB32" i="1"/>
  <c r="AZ32" i="1" s="1"/>
  <c r="AJ32" i="1"/>
  <c r="AF31" i="1"/>
  <c r="AB31" i="1"/>
  <c r="AJ31" i="1"/>
  <c r="AF28" i="1"/>
  <c r="AS28" i="1"/>
  <c r="AS27" i="1"/>
  <c r="AB24" i="1"/>
  <c r="AJ24" i="1"/>
  <c r="AF23" i="1"/>
  <c r="AB23" i="1"/>
  <c r="AJ23" i="1"/>
  <c r="AF20" i="1"/>
  <c r="AS20" i="1"/>
  <c r="AS19" i="1"/>
  <c r="AB16" i="1"/>
  <c r="AJ16" i="1"/>
  <c r="AF15" i="1"/>
  <c r="AB15" i="1"/>
  <c r="AJ15" i="1"/>
  <c r="AF12" i="1"/>
  <c r="AS12" i="1"/>
  <c r="AS11" i="1"/>
  <c r="AB8" i="1"/>
  <c r="AJ8" i="1"/>
  <c r="AF7" i="1"/>
  <c r="AB7" i="1"/>
  <c r="AJ7" i="1"/>
  <c r="AF4" i="1"/>
  <c r="AS4" i="1"/>
  <c r="AJ45" i="1"/>
  <c r="AJ44" i="1"/>
  <c r="AS41" i="1"/>
  <c r="AJ40" i="1"/>
  <c r="AS37" i="1"/>
  <c r="AS36" i="1"/>
  <c r="AJ35" i="1"/>
  <c r="AB28" i="1"/>
  <c r="AZ28" i="1" s="1"/>
  <c r="AJ28" i="1"/>
  <c r="AB27" i="1"/>
  <c r="AJ27" i="1"/>
  <c r="AF24" i="1"/>
  <c r="AS24" i="1"/>
  <c r="AB20" i="1"/>
  <c r="AJ20" i="1"/>
  <c r="AB19" i="1"/>
  <c r="AJ19" i="1"/>
  <c r="AF16" i="1"/>
  <c r="AS16" i="1"/>
  <c r="AB12" i="1"/>
  <c r="AZ12" i="1" s="1"/>
  <c r="AJ12" i="1"/>
  <c r="AB11" i="1"/>
  <c r="AJ11" i="1"/>
  <c r="AF8" i="1"/>
  <c r="AS8" i="1"/>
  <c r="AB4" i="1"/>
  <c r="AJ4" i="1"/>
  <c r="AB3" i="1"/>
  <c r="AZ3" i="1" s="1"/>
  <c r="AJ3" i="1"/>
  <c r="AS29" i="1"/>
  <c r="AS25" i="1"/>
  <c r="AS21" i="1"/>
  <c r="AS17" i="1"/>
  <c r="AS13" i="1"/>
  <c r="AS9" i="1"/>
  <c r="AS5" i="1"/>
  <c r="AZ39" i="1" l="1"/>
  <c r="AZ36" i="1"/>
  <c r="AZ163" i="1"/>
  <c r="AZ13" i="1"/>
  <c r="AZ29" i="1"/>
  <c r="AZ197" i="1"/>
  <c r="AZ254" i="1"/>
  <c r="AZ67" i="1"/>
  <c r="AZ135" i="1"/>
  <c r="AT7" i="1"/>
  <c r="AZ7" i="1"/>
  <c r="AT49" i="1"/>
  <c r="AZ49" i="1"/>
  <c r="AT60" i="1"/>
  <c r="AZ60" i="1"/>
  <c r="AT70" i="1"/>
  <c r="AZ70" i="1"/>
  <c r="AT64" i="1"/>
  <c r="AZ64" i="1"/>
  <c r="AT74" i="1"/>
  <c r="AZ74" i="1"/>
  <c r="AT99" i="1"/>
  <c r="AZ99" i="1"/>
  <c r="AT76" i="1"/>
  <c r="AZ76" i="1"/>
  <c r="AT86" i="1"/>
  <c r="AZ86" i="1"/>
  <c r="AT77" i="1"/>
  <c r="AZ77" i="1"/>
  <c r="AT97" i="1"/>
  <c r="AZ97" i="1"/>
  <c r="AT136" i="1"/>
  <c r="AZ136" i="1"/>
  <c r="AT166" i="1"/>
  <c r="AZ166" i="1"/>
  <c r="AT174" i="1"/>
  <c r="AZ174" i="1"/>
  <c r="AT178" i="1"/>
  <c r="AZ178" i="1"/>
  <c r="AT158" i="1"/>
  <c r="AZ158" i="1"/>
  <c r="AT19" i="1"/>
  <c r="AZ19" i="1"/>
  <c r="AT42" i="1"/>
  <c r="AZ42" i="1"/>
  <c r="AT52" i="1"/>
  <c r="AZ52" i="1"/>
  <c r="AT43" i="1"/>
  <c r="AZ43" i="1"/>
  <c r="AT87" i="1"/>
  <c r="AZ87" i="1"/>
  <c r="AT130" i="1"/>
  <c r="AZ130" i="1"/>
  <c r="AT53" i="1"/>
  <c r="AZ53" i="1"/>
  <c r="AT102" i="1"/>
  <c r="AZ102" i="1"/>
  <c r="AT146" i="1"/>
  <c r="AZ146" i="1"/>
  <c r="AT133" i="1"/>
  <c r="AZ133" i="1"/>
  <c r="AT129" i="1"/>
  <c r="AZ129" i="1"/>
  <c r="AT182" i="1"/>
  <c r="AZ182" i="1"/>
  <c r="AT187" i="1"/>
  <c r="AZ187" i="1"/>
  <c r="AT198" i="1"/>
  <c r="AZ198" i="1"/>
  <c r="AT203" i="1"/>
  <c r="AZ203" i="1"/>
  <c r="AT214" i="1"/>
  <c r="AZ214" i="1"/>
  <c r="AT219" i="1"/>
  <c r="AZ219" i="1"/>
  <c r="AT232" i="1"/>
  <c r="AZ232" i="1"/>
  <c r="AT121" i="1"/>
  <c r="AZ121" i="1"/>
  <c r="AT144" i="1"/>
  <c r="AZ144" i="1"/>
  <c r="AT236" i="1"/>
  <c r="AZ236" i="1"/>
  <c r="AT239" i="1"/>
  <c r="AZ239" i="1"/>
  <c r="AT252" i="1"/>
  <c r="AZ252" i="1"/>
  <c r="AT240" i="1"/>
  <c r="AZ240" i="1"/>
  <c r="AT260" i="1"/>
  <c r="AZ260" i="1"/>
  <c r="AT264" i="1"/>
  <c r="AZ264" i="1"/>
  <c r="AT250" i="1"/>
  <c r="AZ250" i="1"/>
  <c r="AT256" i="1"/>
  <c r="AZ256" i="1"/>
  <c r="AT268" i="1"/>
  <c r="AZ268" i="1"/>
  <c r="AT22" i="1"/>
  <c r="AZ22" i="1"/>
  <c r="AT30" i="1"/>
  <c r="AZ30" i="1"/>
  <c r="AT54" i="1"/>
  <c r="AZ54" i="1"/>
  <c r="AT69" i="1"/>
  <c r="AZ69" i="1"/>
  <c r="AT157" i="1"/>
  <c r="AZ157" i="1"/>
  <c r="AT105" i="1"/>
  <c r="AZ105" i="1"/>
  <c r="AT194" i="1"/>
  <c r="AZ194" i="1"/>
  <c r="AT177" i="1"/>
  <c r="AZ177" i="1"/>
  <c r="AT72" i="1"/>
  <c r="AZ72" i="1"/>
  <c r="AZ37" i="1"/>
  <c r="AZ116" i="1"/>
  <c r="AZ120" i="1"/>
  <c r="AZ156" i="1"/>
  <c r="AZ233" i="1"/>
  <c r="AZ78" i="1"/>
  <c r="AZ96" i="1"/>
  <c r="AZ112" i="1"/>
  <c r="AZ91" i="1"/>
  <c r="AZ95" i="1"/>
  <c r="AZ108" i="1"/>
  <c r="AZ230" i="1"/>
  <c r="AZ143" i="1"/>
  <c r="AZ196" i="1"/>
  <c r="AZ213" i="1"/>
  <c r="AZ229" i="1"/>
  <c r="AZ183" i="1"/>
  <c r="AZ253" i="1"/>
  <c r="AZ265" i="1"/>
  <c r="AZ246" i="1"/>
  <c r="AZ272" i="1"/>
  <c r="AZ261" i="1"/>
  <c r="AZ83" i="1"/>
  <c r="AZ61" i="1"/>
  <c r="AZ217" i="1"/>
  <c r="AZ33" i="1"/>
  <c r="AT23" i="1"/>
  <c r="AZ23" i="1"/>
  <c r="AT31" i="1"/>
  <c r="AZ31" i="1"/>
  <c r="AT51" i="1"/>
  <c r="AZ51" i="1"/>
  <c r="AT47" i="1"/>
  <c r="AZ47" i="1"/>
  <c r="AT82" i="1"/>
  <c r="AZ82" i="1"/>
  <c r="AT103" i="1"/>
  <c r="AZ103" i="1"/>
  <c r="AT118" i="1"/>
  <c r="AZ118" i="1"/>
  <c r="AT126" i="1"/>
  <c r="AZ126" i="1"/>
  <c r="AT134" i="1"/>
  <c r="AZ134" i="1"/>
  <c r="AT150" i="1"/>
  <c r="AZ150" i="1"/>
  <c r="AT170" i="1"/>
  <c r="AZ170" i="1"/>
  <c r="AT234" i="1"/>
  <c r="AZ234" i="1"/>
  <c r="AT218" i="1"/>
  <c r="AZ218" i="1"/>
  <c r="AT212" i="1"/>
  <c r="AZ212" i="1"/>
  <c r="AT228" i="1"/>
  <c r="AZ228" i="1"/>
  <c r="AT243" i="1"/>
  <c r="AZ243" i="1"/>
  <c r="AT6" i="1"/>
  <c r="AZ6" i="1"/>
  <c r="AT40" i="1"/>
  <c r="AZ40" i="1"/>
  <c r="AT57" i="1"/>
  <c r="AZ57" i="1"/>
  <c r="AT85" i="1"/>
  <c r="AZ85" i="1"/>
  <c r="AT149" i="1"/>
  <c r="AZ149" i="1"/>
  <c r="AT190" i="1"/>
  <c r="AZ190" i="1"/>
  <c r="AT153" i="1"/>
  <c r="AZ153" i="1"/>
  <c r="AT10" i="1"/>
  <c r="AZ10" i="1"/>
  <c r="AT117" i="1"/>
  <c r="AZ117" i="1"/>
  <c r="AT262" i="1"/>
  <c r="AZ262" i="1"/>
  <c r="AZ17" i="1"/>
  <c r="AZ25" i="1"/>
  <c r="AZ56" i="1"/>
  <c r="AZ88" i="1"/>
  <c r="AZ107" i="1"/>
  <c r="AZ123" i="1"/>
  <c r="AZ128" i="1"/>
  <c r="AZ92" i="1"/>
  <c r="AZ237" i="1"/>
  <c r="AT15" i="1"/>
  <c r="AZ15" i="1"/>
  <c r="AT55" i="1"/>
  <c r="AZ55" i="1"/>
  <c r="AT122" i="1"/>
  <c r="AZ122" i="1"/>
  <c r="AT114" i="1"/>
  <c r="AZ114" i="1"/>
  <c r="AT138" i="1"/>
  <c r="AZ138" i="1"/>
  <c r="AT152" i="1"/>
  <c r="AZ152" i="1"/>
  <c r="AT140" i="1"/>
  <c r="AZ140" i="1"/>
  <c r="AT148" i="1"/>
  <c r="AZ148" i="1"/>
  <c r="AT154" i="1"/>
  <c r="AZ154" i="1"/>
  <c r="AT200" i="1"/>
  <c r="AZ200" i="1"/>
  <c r="AT113" i="1"/>
  <c r="AZ113" i="1"/>
  <c r="AT186" i="1"/>
  <c r="AZ186" i="1"/>
  <c r="AT191" i="1"/>
  <c r="AZ191" i="1"/>
  <c r="AT202" i="1"/>
  <c r="AZ202" i="1"/>
  <c r="AT46" i="1"/>
  <c r="AZ46" i="1"/>
  <c r="AT50" i="1"/>
  <c r="AZ50" i="1"/>
  <c r="AT110" i="1"/>
  <c r="AZ110" i="1"/>
  <c r="AT141" i="1"/>
  <c r="AZ141" i="1"/>
  <c r="AT106" i="1"/>
  <c r="AZ106" i="1"/>
  <c r="AT188" i="1"/>
  <c r="AZ188" i="1"/>
  <c r="AT220" i="1"/>
  <c r="AZ220" i="1"/>
  <c r="AT231" i="1"/>
  <c r="AZ231" i="1"/>
  <c r="AT142" i="1"/>
  <c r="AZ142" i="1"/>
  <c r="AT145" i="1"/>
  <c r="AZ145" i="1"/>
  <c r="AT165" i="1"/>
  <c r="AZ165" i="1"/>
  <c r="AT195" i="1"/>
  <c r="AZ195" i="1"/>
  <c r="AT248" i="1"/>
  <c r="AZ248" i="1"/>
  <c r="AT255" i="1"/>
  <c r="AZ255" i="1"/>
  <c r="AT251" i="1"/>
  <c r="AZ251" i="1"/>
  <c r="AT14" i="1"/>
  <c r="AZ14" i="1"/>
  <c r="AT35" i="1"/>
  <c r="AZ35" i="1"/>
  <c r="AT65" i="1"/>
  <c r="AZ65" i="1"/>
  <c r="AT58" i="1"/>
  <c r="AZ58" i="1"/>
  <c r="AT169" i="1"/>
  <c r="AZ169" i="1"/>
  <c r="AT137" i="1"/>
  <c r="AZ137" i="1"/>
  <c r="AT161" i="1"/>
  <c r="AZ161" i="1"/>
  <c r="AT26" i="1"/>
  <c r="AZ26" i="1"/>
  <c r="AZ9" i="1"/>
  <c r="AZ84" i="1"/>
  <c r="AZ215" i="1"/>
  <c r="AZ4" i="1"/>
  <c r="AZ11" i="1"/>
  <c r="AZ20" i="1"/>
  <c r="AZ27" i="1"/>
  <c r="AZ8" i="1"/>
  <c r="AZ16" i="1"/>
  <c r="AZ24" i="1"/>
  <c r="AZ48" i="1"/>
  <c r="AZ44" i="1"/>
  <c r="AZ34" i="1"/>
  <c r="AZ59" i="1"/>
  <c r="AT67" i="1"/>
  <c r="AZ41" i="1"/>
  <c r="AZ71" i="1"/>
  <c r="AZ100" i="1"/>
  <c r="AZ119" i="1"/>
  <c r="AZ124" i="1"/>
  <c r="AZ104" i="1"/>
  <c r="AZ164" i="1"/>
  <c r="AZ109" i="1"/>
  <c r="AZ79" i="1"/>
  <c r="AZ173" i="1"/>
  <c r="AZ204" i="1"/>
  <c r="AZ111" i="1"/>
  <c r="AZ193" i="1"/>
  <c r="AZ209" i="1"/>
  <c r="AZ225" i="1"/>
  <c r="AZ235" i="1"/>
  <c r="AZ181" i="1"/>
  <c r="AZ201" i="1"/>
  <c r="AZ245" i="1"/>
  <c r="AZ249" i="1"/>
  <c r="AZ257" i="1"/>
  <c r="AZ269" i="1"/>
  <c r="AZ263" i="1"/>
  <c r="AZ259" i="1"/>
  <c r="AZ267" i="1"/>
  <c r="AZ38" i="1"/>
  <c r="AZ266" i="1"/>
  <c r="AZ258" i="1"/>
  <c r="AT216" i="1"/>
  <c r="AZ216" i="1"/>
  <c r="AT192" i="1"/>
  <c r="AZ192" i="1"/>
  <c r="AT208" i="1"/>
  <c r="AZ208" i="1"/>
  <c r="AT90" i="1"/>
  <c r="AZ90" i="1"/>
  <c r="AT93" i="1"/>
  <c r="AZ93" i="1"/>
  <c r="AT180" i="1"/>
  <c r="AZ180" i="1"/>
  <c r="AT227" i="1"/>
  <c r="AZ227" i="1"/>
  <c r="AT89" i="1"/>
  <c r="AZ89" i="1"/>
  <c r="AT210" i="1"/>
  <c r="AZ210" i="1"/>
  <c r="AT222" i="1"/>
  <c r="AZ222" i="1"/>
  <c r="AZ211" i="1"/>
  <c r="AZ185" i="1"/>
  <c r="AZ199" i="1"/>
  <c r="AZ238" i="1"/>
  <c r="AZ242" i="1"/>
  <c r="AZ241" i="1"/>
  <c r="AZ271" i="1"/>
  <c r="AZ125" i="1"/>
  <c r="AT32" i="1"/>
  <c r="AT94" i="1"/>
  <c r="AT38" i="1"/>
  <c r="AT98" i="1"/>
  <c r="AT230" i="1"/>
  <c r="AT196" i="1"/>
  <c r="AT272" i="1"/>
  <c r="AT61" i="1"/>
  <c r="AT63" i="1"/>
  <c r="AT75" i="1"/>
  <c r="AT162" i="1"/>
  <c r="AT247" i="1"/>
  <c r="AT81" i="1"/>
  <c r="AT226" i="1"/>
  <c r="AT224" i="1"/>
  <c r="AT184" i="1"/>
  <c r="AT211" i="1"/>
  <c r="AT101" i="1"/>
  <c r="AT258" i="1"/>
  <c r="AT62" i="1"/>
  <c r="AT207" i="1"/>
  <c r="AT223" i="1"/>
  <c r="AT83" i="1"/>
  <c r="AT73" i="1"/>
  <c r="AT155" i="1"/>
  <c r="AT159" i="1"/>
  <c r="AT167" i="1"/>
  <c r="AT175" i="1"/>
  <c r="AT217" i="1"/>
  <c r="AT68" i="1"/>
  <c r="AT244" i="1"/>
  <c r="AT206" i="1"/>
  <c r="AT66" i="1"/>
  <c r="AT109" i="1"/>
  <c r="AT135" i="1"/>
  <c r="AT173" i="1"/>
  <c r="AT204" i="1"/>
  <c r="AT45" i="1"/>
  <c r="AT115" i="1"/>
  <c r="AT127" i="1"/>
  <c r="AT151" i="1"/>
  <c r="AT139" i="1"/>
  <c r="AT39" i="1"/>
  <c r="AT36" i="1"/>
  <c r="AT96" i="1"/>
  <c r="AT112" i="1"/>
  <c r="AT91" i="1"/>
  <c r="AT253" i="1"/>
  <c r="AT265" i="1"/>
  <c r="AT18" i="1"/>
  <c r="AT11" i="1"/>
  <c r="AT27" i="1"/>
  <c r="AT37" i="1"/>
  <c r="AT171" i="1"/>
  <c r="AT233" i="1"/>
  <c r="AT185" i="1"/>
  <c r="AT44" i="1"/>
  <c r="AT125" i="1"/>
  <c r="AT84" i="1"/>
  <c r="AT88" i="1"/>
  <c r="AT107" i="1"/>
  <c r="AT172" i="1"/>
  <c r="AT179" i="1"/>
  <c r="AT266" i="1"/>
  <c r="AT270" i="1"/>
  <c r="AT79" i="1"/>
  <c r="AT78" i="1"/>
  <c r="AT246" i="1"/>
  <c r="AT20" i="1"/>
  <c r="AT5" i="1"/>
  <c r="AT21" i="1"/>
  <c r="AT13" i="1"/>
  <c r="AT29" i="1"/>
  <c r="AT163" i="1"/>
  <c r="AT123" i="1"/>
  <c r="AT132" i="1"/>
  <c r="AT176" i="1"/>
  <c r="AT168" i="1"/>
  <c r="AT128" i="1"/>
  <c r="AT111" i="1"/>
  <c r="AT193" i="1"/>
  <c r="AT209" i="1"/>
  <c r="AT225" i="1"/>
  <c r="AT235" i="1"/>
  <c r="AT181" i="1"/>
  <c r="AT201" i="1"/>
  <c r="AT242" i="1"/>
  <c r="AT254" i="1"/>
  <c r="AT261" i="1"/>
  <c r="AT197" i="1"/>
  <c r="AT199" i="1"/>
  <c r="AT4" i="1"/>
  <c r="AT8" i="1"/>
  <c r="AT16" i="1"/>
  <c r="AT24" i="1"/>
  <c r="AT48" i="1"/>
  <c r="AT34" i="1"/>
  <c r="AT59" i="1"/>
  <c r="AT41" i="1"/>
  <c r="AT71" i="1"/>
  <c r="AT116" i="1"/>
  <c r="AT120" i="1"/>
  <c r="AT156" i="1"/>
  <c r="AT95" i="1"/>
  <c r="AT108" i="1"/>
  <c r="AT189" i="1"/>
  <c r="AT205" i="1"/>
  <c r="AT221" i="1"/>
  <c r="AT215" i="1"/>
  <c r="AT92" i="1"/>
  <c r="AT245" i="1"/>
  <c r="AT249" i="1"/>
  <c r="AT257" i="1"/>
  <c r="AT269" i="1"/>
  <c r="AT263" i="1"/>
  <c r="AT241" i="1"/>
  <c r="AT271" i="1"/>
  <c r="AT238" i="1"/>
  <c r="AT3" i="1"/>
  <c r="AB273" i="1"/>
  <c r="AT12" i="1"/>
  <c r="AT28" i="1"/>
  <c r="AS273" i="1"/>
  <c r="AT17" i="1"/>
  <c r="AT9" i="1"/>
  <c r="AT25" i="1"/>
  <c r="AT56" i="1"/>
  <c r="AT100" i="1"/>
  <c r="AT119" i="1"/>
  <c r="AT124" i="1"/>
  <c r="AT104" i="1"/>
  <c r="AT164" i="1"/>
  <c r="AT131" i="1"/>
  <c r="AT160" i="1"/>
  <c r="AT147" i="1"/>
  <c r="AT143" i="1"/>
  <c r="AT213" i="1"/>
  <c r="AT229" i="1"/>
  <c r="AT183" i="1"/>
  <c r="AT259" i="1"/>
  <c r="AT267" i="1"/>
  <c r="AZ273" i="1" l="1"/>
  <c r="AT273" i="1"/>
</calcChain>
</file>

<file path=xl/sharedStrings.xml><?xml version="1.0" encoding="utf-8"?>
<sst xmlns="http://schemas.openxmlformats.org/spreadsheetml/2006/main" count="1440" uniqueCount="520">
  <si>
    <t>PEDIDO TOTAL MUNICÍPIOS</t>
  </si>
  <si>
    <t>Direta/OSS</t>
  </si>
  <si>
    <t>Municipal</t>
  </si>
  <si>
    <t>SOROCABA</t>
  </si>
  <si>
    <t>CENTRO DE TRANSICAO E ESTABILIZACAO COVID19</t>
  </si>
  <si>
    <t>SANTOS</t>
  </si>
  <si>
    <t>BAIXADA SANTISTA</t>
  </si>
  <si>
    <t>HOSPITAL DE CAMPANHA COVID 19 UPA CENTRAL</t>
  </si>
  <si>
    <t>58200015/000183</t>
  </si>
  <si>
    <t>Priv.s. fins lucrativos</t>
  </si>
  <si>
    <t>GARCA</t>
  </si>
  <si>
    <t>MARÍLIA</t>
  </si>
  <si>
    <t>Associação Hospitalar Beneficente do Brasil</t>
  </si>
  <si>
    <t>BARRETOS</t>
  </si>
  <si>
    <t>FUNDAÇÃO PIO XII</t>
  </si>
  <si>
    <t>GUARULHOS</t>
  </si>
  <si>
    <t>GRANDE S. PAULO</t>
  </si>
  <si>
    <t>Hospital Neurocenter Ltda.</t>
  </si>
  <si>
    <t>24.291.004/0001-34</t>
  </si>
  <si>
    <t>SUZANO</t>
  </si>
  <si>
    <t>HOSPITAL SANTA MARIA DE SUZANO</t>
  </si>
  <si>
    <t>SAO MIGUEL ARCANJO</t>
  </si>
  <si>
    <t>Beneficência Nipo-Brasileira de São Paulo - Hospital São Miguel Arcanjo</t>
  </si>
  <si>
    <t>60.992.427/0018-93</t>
  </si>
  <si>
    <t>SAO CARLOS</t>
  </si>
  <si>
    <t>ARARAQUARA</t>
  </si>
  <si>
    <t>Hospital Universitário da UFSCar Prof. Dr. Horácio Carlos Panepucci - HU-UFSCar</t>
  </si>
  <si>
    <t>15.126.437/0022-78</t>
  </si>
  <si>
    <t>ITAPETININGA</t>
  </si>
  <si>
    <t>Hospital Dr Leo Orsi Bernardes</t>
  </si>
  <si>
    <t>SAO JOSE DO RIO PRETO</t>
  </si>
  <si>
    <t>S. JOSÉ R. PRETO</t>
  </si>
  <si>
    <t>Santa Casa da Misericordia de São José do Rio Preto</t>
  </si>
  <si>
    <t>59.981.712/0001-81</t>
  </si>
  <si>
    <t>PEDERNEIRAS</t>
  </si>
  <si>
    <t>BAURU</t>
  </si>
  <si>
    <t xml:space="preserve">Irmandade Santa Casa de Misericórdia de Pederneiras </t>
  </si>
  <si>
    <t>JAU</t>
  </si>
  <si>
    <t>Irmandade de Misericórdia do Jahu</t>
  </si>
  <si>
    <t>JUNDIAI</t>
  </si>
  <si>
    <t>CAMPINAS</t>
  </si>
  <si>
    <t>HOSPITAL DE CARIDADE SÃO VICENTE DE PAULO</t>
  </si>
  <si>
    <t>PIRASSUNUNGA</t>
  </si>
  <si>
    <t>PIRACICABA</t>
  </si>
  <si>
    <t>Irmandade da Santa Casa de Misericórdia de Pirassununga</t>
  </si>
  <si>
    <t>INDAIATUBA</t>
  </si>
  <si>
    <t>HOSPITAL AUGUSTO DE OLIVEIRA CAMARGO</t>
  </si>
  <si>
    <t>GUARAREMA</t>
  </si>
  <si>
    <t>Santa Casa de Misericórdia de Guararema</t>
  </si>
  <si>
    <t>IRMANDADE DA SANTA CASA DE MISERICORDIA DE PIRACICABA</t>
  </si>
  <si>
    <t>RIO DAS PEDRAS</t>
  </si>
  <si>
    <t>HOSPITAL E MATERNIDADE SÃO VICENTE DE PAULO RIO DAS PEDRAS</t>
  </si>
  <si>
    <t>Hospital Santa Lucinda</t>
  </si>
  <si>
    <t>SAO SEBASTIAO</t>
  </si>
  <si>
    <t>TAUBATÉ</t>
  </si>
  <si>
    <t>HOSPITAL DE CLINICAS DE SAO SEBASTIAO</t>
  </si>
  <si>
    <t>LINS</t>
  </si>
  <si>
    <t>ASSOCIAÇÃO HOSPITALAR DA SANTA CASA DE LINS</t>
  </si>
  <si>
    <t>PINDAMONHANGABA</t>
  </si>
  <si>
    <t>Santa Casa de Misericórdia de Pindamonhangaba</t>
  </si>
  <si>
    <t>GUARUJA</t>
  </si>
  <si>
    <t xml:space="preserve">Hospital de Santo Amaro </t>
  </si>
  <si>
    <t>48697338/001-70</t>
  </si>
  <si>
    <t>ITUVERAVA</t>
  </si>
  <si>
    <t>FRANCA</t>
  </si>
  <si>
    <t>SANTA CASA DE MISERICÓRDIA DE ITUVERAVA</t>
  </si>
  <si>
    <t>CERQUILHO</t>
  </si>
  <si>
    <t>Santa Casa da Misericordia de Cerquilho</t>
  </si>
  <si>
    <t>50.798.453/0001-83</t>
  </si>
  <si>
    <t>PRESIDENTE EPITACIO</t>
  </si>
  <si>
    <t>PRESIDENTE PRUDENTE</t>
  </si>
  <si>
    <t>IRMANDADE DA SANTA CASA DE MISERICÓRDIA DE PRESIDENTE EPITÁCIO</t>
  </si>
  <si>
    <t>MARTINOPOLIS</t>
  </si>
  <si>
    <t>Santa Casa de Misericórdia Padre João Schneider de Martinopolis</t>
  </si>
  <si>
    <t>DRACENA</t>
  </si>
  <si>
    <t>IRMANDADE DA SANTA CASA DE MISERICÓRDIA E MATERNIDADE DE DRACENA</t>
  </si>
  <si>
    <t>CAPIVARI</t>
  </si>
  <si>
    <t>Santa Casa de Misericórdia de Capivari</t>
  </si>
  <si>
    <t>CHARQUEADA</t>
  </si>
  <si>
    <t>Hospital e Maternidade Beneficente de Charqueada</t>
  </si>
  <si>
    <t>RIBEIRAO BONITO</t>
  </si>
  <si>
    <t>Santa Casa de Misericórdia de Ribeirão Bonito</t>
  </si>
  <si>
    <t>SANTA ROSA DE VITERBO</t>
  </si>
  <si>
    <t>RIBEIRÃO PRETO</t>
  </si>
  <si>
    <t>SANTA CASA DE MISERICORDIA DE SANTA ROSA DE VITERBO</t>
  </si>
  <si>
    <t>MORRO AGUDO</t>
  </si>
  <si>
    <t>hospital São Marcos</t>
  </si>
  <si>
    <t>ORLANDIA</t>
  </si>
  <si>
    <t>HOSPITAL BENEFICENTE SANTO ANTÔNIO</t>
  </si>
  <si>
    <t>IRMANDADE DA SANTA CASA DE MISERICORDIA DE SOROCABA</t>
  </si>
  <si>
    <t>MOCOCA</t>
  </si>
  <si>
    <t>S. JOÃO B. VISTA</t>
  </si>
  <si>
    <t>Irmandade da Santa Casa de Misericórdia de Mococa</t>
  </si>
  <si>
    <t>VINHEDO</t>
  </si>
  <si>
    <t>Santa Casa Vinhedo</t>
  </si>
  <si>
    <t>BRAGANCA PAULISTA</t>
  </si>
  <si>
    <t>ISBJP da Santa Casa de Misericórdia de Bragança Paulista</t>
  </si>
  <si>
    <t>JACAREI</t>
  </si>
  <si>
    <t>Santa CAsa de Misericordia de Jacareí</t>
  </si>
  <si>
    <t>COLINA</t>
  </si>
  <si>
    <t>sociedade filantropica hosptial jose venancio</t>
  </si>
  <si>
    <t>SANTA FE DO SUL</t>
  </si>
  <si>
    <t>IRMANDADE DA SANTA CASA DE MISERICÓRDIA DE SANTA FÉ DO SUL</t>
  </si>
  <si>
    <t>Santa Casa de Misericórdia de Barretos</t>
  </si>
  <si>
    <t>MIGUELOPOLIS</t>
  </si>
  <si>
    <t>Santa Casa de Misericórdia de Miguelópolis</t>
  </si>
  <si>
    <t>MOGI MIRIM</t>
  </si>
  <si>
    <t>Irmandade da Santa Casa de Misericórdia de Mogi Mirim</t>
  </si>
  <si>
    <t>LIMEIRA</t>
  </si>
  <si>
    <t>Unidade de Referência do Coronavírus (URC) - Hospital Sociedade Operária Humanitária</t>
  </si>
  <si>
    <t>51.469.187/001-08</t>
  </si>
  <si>
    <t>Hospital fornecedores de cana</t>
  </si>
  <si>
    <t>RIBEIRAO PRETO</t>
  </si>
  <si>
    <t>Soc.Benef. e Hospitalar Santa Casa de Misericórdia de Ribeirão Preto</t>
  </si>
  <si>
    <t>SAO JOAO DA BOA VISTA</t>
  </si>
  <si>
    <t>SANTA CASA DE MISERICÓRDIA DONA CAROLINA MALHEIROS</t>
  </si>
  <si>
    <t>SERTAOZINHO</t>
  </si>
  <si>
    <t>Irmandade da Santa Casa de Sertãozinho</t>
  </si>
  <si>
    <t>TABAPUA</t>
  </si>
  <si>
    <t>ASSOCIAÇÃO BENEFICENTE DE TABAPUÃ</t>
  </si>
  <si>
    <t>SANTA CRUZ DO RIO PARDO</t>
  </si>
  <si>
    <t>santa casa da misericórdia de Santa Cruz Do Rio Prado</t>
  </si>
  <si>
    <t>GUARA</t>
  </si>
  <si>
    <t>Santa Casa de Guará</t>
  </si>
  <si>
    <t>FRANCISCO MORATO</t>
  </si>
  <si>
    <t>SANTA CASA DE MISERICÓRDIA DE FRANCISCO MORATO</t>
  </si>
  <si>
    <t>AVARE</t>
  </si>
  <si>
    <t xml:space="preserve">Santa Casa de Misericordia de Avaré </t>
  </si>
  <si>
    <t>PONTAL</t>
  </si>
  <si>
    <t>IRMANDADE DA SANTA CASA DE MISERICORDIA DE PONTAL</t>
  </si>
  <si>
    <t>TERRA ROXA</t>
  </si>
  <si>
    <t>Irmandade de misericordia e Hospital Terra Roxa</t>
  </si>
  <si>
    <t>PIEDADE</t>
  </si>
  <si>
    <t>Santa Casa de Misericordia de Piedade</t>
  </si>
  <si>
    <t>SANTA ISABEL</t>
  </si>
  <si>
    <t>IRMANDADE DA SANTA CASA DE MISERICÓRDIA DE SANTA ISABEL</t>
  </si>
  <si>
    <t>MARILIA</t>
  </si>
  <si>
    <t>Irmandade da Santa Casa de Misericordia de Marilia</t>
  </si>
  <si>
    <t>TAGUAI</t>
  </si>
  <si>
    <t>Santa Casa de Misericórdia de Taguaí</t>
  </si>
  <si>
    <t>RIO CLARO</t>
  </si>
  <si>
    <t>Irmandade da Santa Casa de Misericordia de Rio Claro</t>
  </si>
  <si>
    <t>BATATAIS</t>
  </si>
  <si>
    <t>SANTA CASA DE MISERICÓRDIA E ASILO DOS POBRES DE BATATAIS</t>
  </si>
  <si>
    <t>ANGATUBA</t>
  </si>
  <si>
    <t>IRMANDADE SANTA CASA DE ANGATUBA</t>
  </si>
  <si>
    <t>SAO ROQUE</t>
  </si>
  <si>
    <t>Irmandade da Santa Casa de Misericórdia de São Roque - Hospital e Maternidade Sotero de Souza</t>
  </si>
  <si>
    <t>70.945.936/001-70</t>
  </si>
  <si>
    <t>IBITINGA</t>
  </si>
  <si>
    <t>Santa Casa de Caridade e Maternidade de Ibitinga</t>
  </si>
  <si>
    <t>BARRA BONITA</t>
  </si>
  <si>
    <t>Associação do Hospital e Maternidade São José de Barra Bonita</t>
  </si>
  <si>
    <t>OSVALDO CRUZ</t>
  </si>
  <si>
    <t>Irmandade da Santa Casa de Misericordia de Osvaldo Cruz</t>
  </si>
  <si>
    <t>IBIRA</t>
  </si>
  <si>
    <t>SANTA CASA DE MISERICÓRDIA DE IBIRÁ</t>
  </si>
  <si>
    <t>Irmandade da Santa Casa de Misericórdia de Araraquara</t>
  </si>
  <si>
    <t>PARAGUACU PAULISTA</t>
  </si>
  <si>
    <t xml:space="preserve">Santa casa de misericórdia de paraguaçu paulista </t>
  </si>
  <si>
    <t>Sociedade Campineira de Educação e Instrução - Hospital e Maternidade Celso Pierro (Hospital PUC Campinas)</t>
  </si>
  <si>
    <t>APIAI</t>
  </si>
  <si>
    <t>Hospital "Dr. Adhemar de Barros"</t>
  </si>
  <si>
    <t>VARGEM GRANDE DO SUL</t>
  </si>
  <si>
    <t xml:space="preserve">Hospital de Caridade de Vargem Grande do Sul </t>
  </si>
  <si>
    <t>GUARARAPES</t>
  </si>
  <si>
    <t>ARAÇATUBA</t>
  </si>
  <si>
    <t>SANTA CASA DE MISERICORDIA DE GUARARAPES</t>
  </si>
  <si>
    <t>BROTAS</t>
  </si>
  <si>
    <t>HOSPITAL SANTA THEREZINHA</t>
  </si>
  <si>
    <t>DESCALVADO</t>
  </si>
  <si>
    <t>IRMANDADE SANTA CASA DE MISERICORDIA DE DESCALVADO</t>
  </si>
  <si>
    <t>IPAUSSU</t>
  </si>
  <si>
    <t>Irmandade da Santa Casa de Ipaussu</t>
  </si>
  <si>
    <t>GENERAL SALGADO</t>
  </si>
  <si>
    <t>Santa Casa  de Misericórdia Nossa Senhora das Dores de General Salgado</t>
  </si>
  <si>
    <t>GUARATINGUETA</t>
  </si>
  <si>
    <t>HOSPITAL E MATERNIDADE FREI GALVAO</t>
  </si>
  <si>
    <t>RIOLANDIA</t>
  </si>
  <si>
    <t>Hospital Santa Casa de Misericórdia de Riolândia</t>
  </si>
  <si>
    <t>Irmandade Senhor dos Passos e Santa Casa de Misericórdia de Guaratinguetá</t>
  </si>
  <si>
    <t>Irmandade da Santa Casa de Misericórdia de Limeira</t>
  </si>
  <si>
    <t>TUPI PAULISTA</t>
  </si>
  <si>
    <t>IRM. DA STA CASA DE MS. DE TUPI PAULISTA</t>
  </si>
  <si>
    <t>PIRAJU</t>
  </si>
  <si>
    <t>Sociedade de Beneficência de Piraju</t>
  </si>
  <si>
    <t>ARARAS</t>
  </si>
  <si>
    <t>IRMANDADE DA SANTA CASA DE MISERICORDIA DE ARARAS</t>
  </si>
  <si>
    <t>FUNDAÇÃO HOSPITAL SANTA LYDIA</t>
  </si>
  <si>
    <t>ASSIS</t>
  </si>
  <si>
    <t>Santa Casa de Misericórdia de Assis</t>
  </si>
  <si>
    <t>PALMITAL</t>
  </si>
  <si>
    <t>SANTA CASA DE MISERICÓRDIA DE PALMITAL</t>
  </si>
  <si>
    <t>SANTA CASA DE SAO CARLOS</t>
  </si>
  <si>
    <t>SAO JOSE DO RIO PARDO</t>
  </si>
  <si>
    <t>Santa Casa de Misericórdia Hospital São Vicente</t>
  </si>
  <si>
    <t>59.901.454/0001-86</t>
  </si>
  <si>
    <t>CANDIDO MOTA</t>
  </si>
  <si>
    <t>ASSOCIACAO DE CARIDADE DA SANTA CASA DE MISERICÓRDIA IMACULADA CONCEIÇÃO</t>
  </si>
  <si>
    <t>ALVARES MACHADO</t>
  </si>
  <si>
    <t>Hospital e Santa Casa de Misericórdia de Álvares Machado</t>
  </si>
  <si>
    <t>IPUA</t>
  </si>
  <si>
    <t>IRMANDADE DA SANTA CASA DE MISERICORDIA DE IPUA</t>
  </si>
  <si>
    <t>SAO MANUEL</t>
  </si>
  <si>
    <t>Irmandade da Casa Pia de Paulo</t>
  </si>
  <si>
    <t>SOCIEDADE PORTUGUESA BENEFICENCIA</t>
  </si>
  <si>
    <t>INDIAPORA</t>
  </si>
  <si>
    <t>Associação Casa de Saúde Beneficente de Indiaporã</t>
  </si>
  <si>
    <t>02927389000140</t>
  </si>
  <si>
    <t>HOSPITAL SANTO ANTONIO SANTOS</t>
  </si>
  <si>
    <t>ITU</t>
  </si>
  <si>
    <t>Hospital Municipal de Itu</t>
  </si>
  <si>
    <t>MOGI DAS CRUZES</t>
  </si>
  <si>
    <t>Santa Casa de Misericórdia de Mogi das Cruzes - Mantenedora do Hospital Nossa Senhhora Aparecida</t>
  </si>
  <si>
    <t>LARANJAL PAULISTA</t>
  </si>
  <si>
    <t>IRMANDADE DA SANTA CASA DE MISERICORDIA DE LARANJAL PAULISTA</t>
  </si>
  <si>
    <t>PORTO FELIZ</t>
  </si>
  <si>
    <t>Irmandade da Santa Casa de Misericordia de Porto Feliz</t>
  </si>
  <si>
    <t>LOUVEIRA</t>
  </si>
  <si>
    <t>IRMANDADE DA SANTA CASA DE LOUVEIRA</t>
  </si>
  <si>
    <t>TAQUARITUBA</t>
  </si>
  <si>
    <t>Santa Casa de Misericórdia de Taquarituba</t>
  </si>
  <si>
    <t>PIRACAIA</t>
  </si>
  <si>
    <t>SANTA CASA DE PIRACAIA</t>
  </si>
  <si>
    <t>54.344.833/0001-07</t>
  </si>
  <si>
    <t>BURITAMA</t>
  </si>
  <si>
    <t>SANTA CASA DE MISERICÓRDIA SÃO FRANCISCO</t>
  </si>
  <si>
    <t>IGARAPAVA</t>
  </si>
  <si>
    <t>Santa Casa de Misericórdia de Igarapava/SP</t>
  </si>
  <si>
    <t>Grupo de Pesquisa e Assistência ao Câncer Infantil de Sorocaba- GPACI</t>
  </si>
  <si>
    <t>CABREUVA</t>
  </si>
  <si>
    <t>Santa Casa de Misericórdia de Cabreúva</t>
  </si>
  <si>
    <t>PANORAMA</t>
  </si>
  <si>
    <t>SANTA CASA E MATERNIDADE DE PANORAMA</t>
  </si>
  <si>
    <t>SANTA BARBARA D'OESTE</t>
  </si>
  <si>
    <t>Santa Casa de Misericórdia de Santa Barbara D Oeste</t>
  </si>
  <si>
    <t>TATUI</t>
  </si>
  <si>
    <t>Santa Casa de Misericórdia de Tatuí</t>
  </si>
  <si>
    <t>CAPAO BONITO</t>
  </si>
  <si>
    <t>ASSOCIAÇÃO BENEFICENTE SANTA CASA DE MISERICÓRDIA DE CAPÃO BONITO</t>
  </si>
  <si>
    <t>AMPARO</t>
  </si>
  <si>
    <t>Santa Casa Anna Cintra</t>
  </si>
  <si>
    <t>SAO BENTO DO SAPUCAI</t>
  </si>
  <si>
    <t>SANTA CASA DE MISERICORDIA DE SÃO BENTO DO SAPUCAÍ</t>
  </si>
  <si>
    <t>ITUPEVA</t>
  </si>
  <si>
    <t>Hospital Municipal Nossa Senhora Aparecida de Itupeva</t>
  </si>
  <si>
    <t>PENAPOLIS</t>
  </si>
  <si>
    <t>IRMANDADE DA SANTA CASA DE MISERICÓRDIA DE PENÁPOLIS</t>
  </si>
  <si>
    <t>CUBATAO</t>
  </si>
  <si>
    <t xml:space="preserve">Hospital Dr. Luiz Camargo da Fonseca e Silva </t>
  </si>
  <si>
    <t>19.878.404/022-35</t>
  </si>
  <si>
    <t>GUAIRA</t>
  </si>
  <si>
    <t>SANTA CASA DE MISERICÓRDIA DE GUAÍRA</t>
  </si>
  <si>
    <t>TAQUARITINGA</t>
  </si>
  <si>
    <t>Irmandade da Santa Casa de Misericórdia e Maternidade "Dona Zilda Salvagni"</t>
  </si>
  <si>
    <t>BIRIGUI</t>
  </si>
  <si>
    <t>IRMANDADE SANTA CASA DE MISERICORDIA DE BIRIGUI</t>
  </si>
  <si>
    <t>PRESIDENTE VENCESLAU</t>
  </si>
  <si>
    <t>Irmandade da Santa Casa de Presidente Venceslau</t>
  </si>
  <si>
    <t>LEME</t>
  </si>
  <si>
    <t>Santa Casa de misericórdia de Leme.</t>
  </si>
  <si>
    <t>ADAMANTINA</t>
  </si>
  <si>
    <t>Irmandade da Santa Casa de Misericórdia de Adamantima</t>
  </si>
  <si>
    <t>LENCOIS PAULISTA</t>
  </si>
  <si>
    <t>Associação Beneficente Hospital Nossa Senhora da Piedade</t>
  </si>
  <si>
    <t>ITATINGA</t>
  </si>
  <si>
    <t>Hospital Santa Terezinha e Maternidade Ercilia Pieroni</t>
  </si>
  <si>
    <t>SAO PAULO</t>
  </si>
  <si>
    <t xml:space="preserve"> Santa Casa de Misericórdia de Santo Amaro</t>
  </si>
  <si>
    <t>SAO SIMAO</t>
  </si>
  <si>
    <t>SANTA CASA DE MISERICORDIA DE SAO SIMAO</t>
  </si>
  <si>
    <t>MONTE AZUL PAULISTA</t>
  </si>
  <si>
    <t>ASSOCIAÇÃO DE PROTEÇÃO A MATERNIDADE E A INFÂNCIA</t>
  </si>
  <si>
    <t>Hospital e Maternidade Jesus Maria José</t>
  </si>
  <si>
    <t>43.987.668/0001-87</t>
  </si>
  <si>
    <t>MONTE ALTO</t>
  </si>
  <si>
    <t>Irmandade de Misericórdia do Hospital da Santa Casa de Monte Alto</t>
  </si>
  <si>
    <t>SAO BERNARDO DO CAMPO</t>
  </si>
  <si>
    <t>HOSPITAL MUNICIPAL UNIVERSITÁRIO</t>
  </si>
  <si>
    <t>ITAPEVA</t>
  </si>
  <si>
    <t>Santa Casa de Misericórdia de Itapeva</t>
  </si>
  <si>
    <t>SANTA CASA DE SANTOS</t>
  </si>
  <si>
    <t>JABOTICABAL</t>
  </si>
  <si>
    <t>IRMANDADE DE MISERICORDIA DE JABOTICABAL</t>
  </si>
  <si>
    <t>ITATIBA</t>
  </si>
  <si>
    <t>Irmandade da Santa Casa de Misericórdia de Itatiba</t>
  </si>
  <si>
    <t>CAJURU</t>
  </si>
  <si>
    <t>Irmandade da Casa de Caridade São Vicente de Paulo de Cajuru</t>
  </si>
  <si>
    <t>IRMANDADE DE MISERICORDIA DE CAMPINAS</t>
  </si>
  <si>
    <t>AMHE MED ASSISTENCIA DE SAUDE LTDA</t>
  </si>
  <si>
    <t>Hospital de Campanha Santa Barbara D Oeste</t>
  </si>
  <si>
    <t>UPA ZONA NORTE-DR ALOISIO ANDRADE</t>
  </si>
  <si>
    <t>ITAQUAQUECETUBA</t>
  </si>
  <si>
    <t>CENTRAL DE ATENDIMENTO DA COVID-19</t>
  </si>
  <si>
    <t>Secretaria Municipal da Saúde – Hospital Municipal Josanias Castanha Braga</t>
  </si>
  <si>
    <t xml:space="preserve"> BRAGANCA PAULISTA</t>
  </si>
  <si>
    <t>UPA UNIDADE DE PRONTO ATENDIMENTO 24 HORAS BOM JESUS</t>
  </si>
  <si>
    <t>UNIDADE DE RETAGUARDA DE URGÊNCIA E DIAGNÓSTICO DO MELHADO</t>
  </si>
  <si>
    <t>ARTUR NOGUEIRA</t>
  </si>
  <si>
    <t>INSTITUTO MEDIZIN DE SAUDE - IMEDIS</t>
  </si>
  <si>
    <t xml:space="preserve"> FERNANDOPOLIS</t>
  </si>
  <si>
    <t>UPA 24 HORAS DRA MARIZE REIS STEFANINI FERNANDOPOLIS</t>
  </si>
  <si>
    <t>UNIDADE DE INTERNACAO COVID HOSPITAL DIA CAPELA DO SOCORRO</t>
  </si>
  <si>
    <t>Hosp Dia Rede Hora Certa Vila Guilherme</t>
  </si>
  <si>
    <t>UPA ANA JACINTA</t>
  </si>
  <si>
    <t>CAMPOS DO JORDAO</t>
  </si>
  <si>
    <t xml:space="preserve">COMPLEXO MUNICIPAL DE SAÚDE </t>
  </si>
  <si>
    <t>UNIDADE DE PRONTO ATENDIMENTO UPA REGIAO NORTE</t>
  </si>
  <si>
    <t>EMBU DAS ARTES</t>
  </si>
  <si>
    <t>Unidade de pronto atendimento Zilda Arns</t>
  </si>
  <si>
    <t>cs24hs itaquaquecetuba</t>
  </si>
  <si>
    <t>instituto innovare - UPA 24hrs</t>
  </si>
  <si>
    <t>ITANHAEM</t>
  </si>
  <si>
    <t>Unidade de Pronto Atendimento</t>
  </si>
  <si>
    <t>Osasco</t>
  </si>
  <si>
    <t>PS JOSE IBRAHIN</t>
  </si>
  <si>
    <t>Unidade de Pronto Atendimento – UPA 24h Ruy Silva</t>
  </si>
  <si>
    <t>UPA SADAKO SEDOGUTI</t>
  </si>
  <si>
    <t>Hospital Municipal de Mogi das Cruzes</t>
  </si>
  <si>
    <t>UPA UNIDADE DE PRONTO ATENDIMENTO 24H VILA DAVI</t>
  </si>
  <si>
    <t>HOSPITAL DIA M´BOI MIRIM II</t>
  </si>
  <si>
    <t>HOSPITAL DE CLINICAS MUNICIPAL</t>
  </si>
  <si>
    <t>CONCHAS</t>
  </si>
  <si>
    <t>Hospital municipal de conchas</t>
  </si>
  <si>
    <t>PERUIBE</t>
  </si>
  <si>
    <t>UNIDADE DE PRONTO ATENDIMENTO (UPA)</t>
  </si>
  <si>
    <t>UPA Dr Fábio Augusto do Carmo Zacura</t>
  </si>
  <si>
    <t>UNIDADE DE PRONTO ATENDIMENTO</t>
  </si>
  <si>
    <t>UNIDADE DE INTERNAÇÃO DE COVID HOSPITAL DIA BRASILANDIA FO</t>
  </si>
  <si>
    <t>COMPLEXO HOSPITALAR DOS ESTIVADORES</t>
  </si>
  <si>
    <t>SAO CAETANO DO SUL</t>
  </si>
  <si>
    <t>HOSPITAL SAO CAETANO</t>
  </si>
  <si>
    <t>MORUNGABA</t>
  </si>
  <si>
    <t>UBS Irmã Luizinha Mercante - Hospital Santo Antônio</t>
  </si>
  <si>
    <t>PARANAPANEMA</t>
  </si>
  <si>
    <t>Hospital Municipal Leonardus Van Mellis</t>
  </si>
  <si>
    <t>46.634.309.001-34</t>
  </si>
  <si>
    <t>UPA JAGUARE</t>
  </si>
  <si>
    <t>PRONTO SOCORRO SANTO ANTONIO</t>
  </si>
  <si>
    <t>BARUERI</t>
  </si>
  <si>
    <t>Hospital Municipal de Barueri Dr Francisco Mouran</t>
  </si>
  <si>
    <t>ITAPEVI</t>
  </si>
  <si>
    <t>PRONTO SOCORRO MUNICIPAL DE ITAPEVI</t>
  </si>
  <si>
    <t>SANTO ANDRE</t>
  </si>
  <si>
    <t>Hospital da Mulher Maria José dos Santos Stein</t>
  </si>
  <si>
    <t>HOSPITAL MUNICIPAL DE EMERGÊNCIAS ALBERT SABIN</t>
  </si>
  <si>
    <t>Hospital Municipal Cidade Tiradentes Carmem Prudente</t>
  </si>
  <si>
    <t>MONGAGUA</t>
  </si>
  <si>
    <t>Farmácia/Almoxarifado da Saúde - Prefeitura da Estância Balneária de Mongaguá</t>
  </si>
  <si>
    <t>Hospital Municipal Pimentas Bonsucesso</t>
  </si>
  <si>
    <t>67.642.496/0005-00</t>
  </si>
  <si>
    <t>UPA DR ANTONIO ALONSO MARTINEZ VILA XAVIER</t>
  </si>
  <si>
    <t>Pronto Atendimento Zona Sul</t>
  </si>
  <si>
    <t xml:space="preserve">SPDM - ASSOCIAÇÃO PAULISTA PARA O DESENVOLVIMENTO DA MEDICINA </t>
  </si>
  <si>
    <t>SAO VICENTE</t>
  </si>
  <si>
    <t>HOSPITAL MUNICIPAL DE SÃO VICENTE</t>
  </si>
  <si>
    <t>SUMARE</t>
  </si>
  <si>
    <t>Unidade de Pronto Atendimento UPA Makarenko</t>
  </si>
  <si>
    <t>45.787.660/0001-00</t>
  </si>
  <si>
    <t>DUMONT</t>
  </si>
  <si>
    <t>UNIDADE MISTA DE SAÚDE DE DUMONT</t>
  </si>
  <si>
    <t>UPA Piracicamirim "Dr. Fortunato Losso Neto" Piracicaba</t>
  </si>
  <si>
    <t>UPA Prof Dr Matheus Santa Maria ( UPA Rodoviario)</t>
  </si>
  <si>
    <t>44959021/0001-04</t>
  </si>
  <si>
    <t>Hospital Municipal Dr. Fernando Mauro Pires da Rocha</t>
  </si>
  <si>
    <t>UNIDADE DE INTERNAÇÃO COVID HOSPITAL DIA- SÃO MIGUEL - TITO LOPES</t>
  </si>
  <si>
    <t>Hospital Dia Rede Cidade Ademar</t>
  </si>
  <si>
    <t xml:space="preserve">HOSP DIA DA RHC IPIRANGA - FLAVIO GIANNOTTI </t>
  </si>
  <si>
    <t>IEPE</t>
  </si>
  <si>
    <t>Autarquia Hospital Municipal de Iepê</t>
  </si>
  <si>
    <t>TAUBATE</t>
  </si>
  <si>
    <t>SPDM - Associação para o Desenvolvimento da Medicina / Hospital Municipal Universitário de Taubaté</t>
  </si>
  <si>
    <t>PRAIA GRANDE</t>
  </si>
  <si>
    <t>COMPLEXO HOSPITALAR IRMA DULCE OSS</t>
  </si>
  <si>
    <t>Hospital Athur Domingues Pinto</t>
  </si>
  <si>
    <t>MOGI GUACU</t>
  </si>
  <si>
    <t>Hospital Municipal Dr. Tabajara Ramos</t>
  </si>
  <si>
    <t>CAJAMAR</t>
  </si>
  <si>
    <t>Hospital Municipal Enfermeiro Antonio Policarpo de Oliveira</t>
  </si>
  <si>
    <t>IBATE</t>
  </si>
  <si>
    <t>HOSPITAL E MATERNIDADE MUNICIPAL DE IBATE</t>
  </si>
  <si>
    <t>HORTOLANDIA</t>
  </si>
  <si>
    <t>Hospital e maternidade Municipal Governador Mario Covas</t>
  </si>
  <si>
    <t>VOTORANTIM</t>
  </si>
  <si>
    <t>INSTITUTO MORIAH</t>
  </si>
  <si>
    <t>CAMPO LIMPO PAULISTA</t>
  </si>
  <si>
    <t>HOSPITAL DAS CLINICAS DE CAMPO LIMPO PAULISTA</t>
  </si>
  <si>
    <t>45.780.095/0001-41</t>
  </si>
  <si>
    <t>CAIEIRAS</t>
  </si>
  <si>
    <t>Unidade Mista de Saúde Rosa Santa Pasin Aguiar</t>
  </si>
  <si>
    <t>HOSPITAL MUNICIPAL DR IGNÁCIO PROENÇA DE GOUVEA</t>
  </si>
  <si>
    <t>Hosspital Municipal Dr Benedicto Montenegro</t>
  </si>
  <si>
    <t>NAZARE PAULISTA</t>
  </si>
  <si>
    <t>Hospital Municipal de Nazare Paulista</t>
  </si>
  <si>
    <t>BERTIOGA</t>
  </si>
  <si>
    <t>HOSPITAL MUNICIPAL DE BERTIOGA</t>
  </si>
  <si>
    <t>Hospital Municipal de Urgência</t>
  </si>
  <si>
    <t>453831060013-93</t>
  </si>
  <si>
    <t>Hospital MUnicipal Professor Dr. Alípio Correa Netto</t>
  </si>
  <si>
    <t>COMPLEXO HOSPITALAR MUNICIPAL</t>
  </si>
  <si>
    <t>POA</t>
  </si>
  <si>
    <t>Hospital Municipal Dr Guido Guida</t>
  </si>
  <si>
    <t>BEBEDOURO</t>
  </si>
  <si>
    <t>Hospital municipal Júlia Pinto Caldeira</t>
  </si>
  <si>
    <t>MAUA</t>
  </si>
  <si>
    <t>HOSPITAL DE CLÍNICAS DR. RADAMES NARDINI</t>
  </si>
  <si>
    <t>Hospital Municipal DrArthur Ribeiro de Saboya</t>
  </si>
  <si>
    <t>Rede Municipal Dr. Mário Gatti de Urgência, Emergência e Hospitalar.</t>
  </si>
  <si>
    <t>ITAPIRA</t>
  </si>
  <si>
    <t>Hospital Municipal de Itapira</t>
  </si>
  <si>
    <t>HOSPITAL MUNICIPAL DR ALEXANDRE ZAIO</t>
  </si>
  <si>
    <t>HOSPITAL MUNICIPAL TIDE SETUBAL</t>
  </si>
  <si>
    <t>Hospital Municipal da Criança e do Adolescente</t>
  </si>
  <si>
    <t>67.642.496/0001-78</t>
  </si>
  <si>
    <t>Hospital Municipal Dr. Carmino Caricchio</t>
  </si>
  <si>
    <t>DIADEMA</t>
  </si>
  <si>
    <t>HOSPITAL MUNICIPAL DE DIADEMA</t>
  </si>
  <si>
    <t>Hospital e Maternidade Escola Dr Mario Moraes Altenfelder
Silva - Vila Nova Cachoeirinha</t>
  </si>
  <si>
    <t>46.392.148/0010-00</t>
  </si>
  <si>
    <t>Hospital Leito Irmã Annete</t>
  </si>
  <si>
    <t>hospital municipal professor doutor waldomiro de paula</t>
  </si>
  <si>
    <t>ARACATUBA</t>
  </si>
  <si>
    <t>Hospital Municipal da Mulher</t>
  </si>
  <si>
    <t xml:space="preserve">Hospital Municipal Dr. José Soares Hungria </t>
  </si>
  <si>
    <t>UNIDADE MISTA E MATERNIDADE CENTRAL MARIA ALICE CAMPOS</t>
  </si>
  <si>
    <t>Hospital São Luiz Gonzaga da Santa Casa de Misericordia de São Paulo</t>
  </si>
  <si>
    <t>62.779.145/0002-70</t>
  </si>
  <si>
    <t>HOSPITAL MUNICIPAL E MATERNIDADE PROF. MARIO DEGNI</t>
  </si>
  <si>
    <t>Unidade pré-hospitalar Zona Norte - Filial Instituto Diretrizes -Contrato de Gestão 02/2019</t>
  </si>
  <si>
    <t>NOVA ODESSA</t>
  </si>
  <si>
    <t>Hospital Municipal Dr Acilio Carreon Garcia</t>
  </si>
  <si>
    <t>Secretaria Municipal de Saúde de Guarujá</t>
  </si>
  <si>
    <t>SECÃO PRONTO SOCORRO CENTRAL SEPROS C</t>
  </si>
  <si>
    <t>58200015/0001-83</t>
  </si>
  <si>
    <t>Hospital Dia da Rede Hora Certa do Butantã</t>
  </si>
  <si>
    <t>CRUZEIRO</t>
  </si>
  <si>
    <t>Santa Casa de Misericórdia de Cruzeiro</t>
  </si>
  <si>
    <t>PS Jose Agostinho dos Santos</t>
  </si>
  <si>
    <t>JABORANDI</t>
  </si>
  <si>
    <t>hospital Municipal Dr Amadeu Pagliuso</t>
  </si>
  <si>
    <t>52.382.702/001-80</t>
  </si>
  <si>
    <t>Hospital campanha Covi-19 Vicente de Carvalho</t>
  </si>
  <si>
    <t>VOTUPORANGA</t>
  </si>
  <si>
    <t>Unidade de Suporte Ventilatório de Votuporanga</t>
  </si>
  <si>
    <t>UNIDADE DE SUPORTE VENTILATORIO FRATERNIDADE COVID</t>
  </si>
  <si>
    <t>Hospital de Campanha - COVID 19 - Rio Claro</t>
  </si>
  <si>
    <t>00955107000193</t>
  </si>
  <si>
    <t>Hospital de Campanha COVID 19 Guaratinguetá</t>
  </si>
  <si>
    <t>AGUAI</t>
  </si>
  <si>
    <t>Centro Municipal de Triagem COVID19</t>
  </si>
  <si>
    <t>UPA ARARETAMA PINDAMONHANGABA</t>
  </si>
  <si>
    <t>Hospital de Campanha COVID 19 UFABC</t>
  </si>
  <si>
    <t>HOSPITAL MUNICIPAL GUARAPIRANGA</t>
  </si>
  <si>
    <t>COMPLEXO HOSPITALAR MUNICIPAL SOROCABANA</t>
  </si>
  <si>
    <t>UPA CIDADE NOVA/HOSPITAL DE CAMPANHA</t>
  </si>
  <si>
    <t>Hospital de Campanha de Taubaté</t>
  </si>
  <si>
    <t>UNIDADE DE INTERNAÇÃO COVID - 19 PAULISTA</t>
  </si>
  <si>
    <t>MAIRIPORA</t>
  </si>
  <si>
    <t>Hospital de Campanha Covid 19 Mairiporã</t>
  </si>
  <si>
    <t>Hospital de Campanha</t>
  </si>
  <si>
    <t>RIBEIRAO PIRES</t>
  </si>
  <si>
    <t>Hospital de Campanha de Ribeirão Pires</t>
  </si>
  <si>
    <t>Centro Médico de Combate ao Coronavírus</t>
  </si>
  <si>
    <t>Hospital de Campanha COVID 19 Pedro Dell'Antonia</t>
  </si>
  <si>
    <t>HOSPITAL DE CAMPANHA - HOSPITAL ANCHIETA</t>
  </si>
  <si>
    <t>HOSPITAL DE URGÊNCIA SBC</t>
  </si>
  <si>
    <t>FRANCO DA ROCHA</t>
  </si>
  <si>
    <t>HOSPITAL DE CAMPANHA COVID 19 FRANCO DA ROCHA</t>
  </si>
  <si>
    <t>HOSPITAL DE CAMPANHA COVID 19 OSASCO</t>
  </si>
  <si>
    <t>SANTANA DE PARNAIBA</t>
  </si>
  <si>
    <t>HOSPITAL DE CAMPANHA COVID 19 "FERNÃO DIAS"</t>
  </si>
  <si>
    <t>HOSPITAL DE CAMPANHA VITÓRIA</t>
  </si>
  <si>
    <t>HOSPITAL DE CAMPANHA UPA ZONA LESTE</t>
  </si>
  <si>
    <t>HOSPITAL DE CAMPANHA COVID 19 ARARAQUARA</t>
  </si>
  <si>
    <t>HOSPITAL MUNICIPAL BRASILÂNDIA</t>
  </si>
  <si>
    <t>HM BELA VISTA - ANTONIO CARLOS</t>
  </si>
  <si>
    <t>UPA - VEREADOR NADIR MARIANO DE LIMA</t>
  </si>
  <si>
    <t>SAO JOSE DOS CAMPOS</t>
  </si>
  <si>
    <t>Hospital Municipal Dr. José de Carvalho Florence</t>
  </si>
  <si>
    <t>Centro Hospitalar de Santo André Dr. Newton da Costa Brandão</t>
  </si>
  <si>
    <t>OSASCO</t>
  </si>
  <si>
    <t>HOSPITAL MUNICIPAL ANTONIO GIGLIO</t>
  </si>
  <si>
    <t xml:space="preserve">Valor Total a ser ressarcido (com desconto de avaria) 
1ª+2ª FATURA </t>
  </si>
  <si>
    <t>Valor Total a ser ressarcido (com desconto de avaria) 
2ª FATURA</t>
  </si>
  <si>
    <t xml:space="preserve">Valor Unitário do Medicamento (POR AMPOLA) </t>
  </si>
  <si>
    <t>QUANTIDADE 2ª FATURA</t>
  </si>
  <si>
    <t xml:space="preserve">Valor Total a ser ressarcido (com desconto de avaria) </t>
  </si>
  <si>
    <t>Valor Unitário do Medicamento (POR AMPOLA) 
2ª FATURA</t>
  </si>
  <si>
    <t xml:space="preserve">Valor total a ser ressarcido (com desconto de avarias) da 1ª+2ª+3ª faturas de propofol </t>
  </si>
  <si>
    <t>Valor Total a ser ressarcido</t>
  </si>
  <si>
    <t xml:space="preserve">QUANTIDADE 3ª FATURA </t>
  </si>
  <si>
    <t xml:space="preserve">Valor Total a ser ressarcido (com desconto de avaria) 
1ª FATURA </t>
  </si>
  <si>
    <t xml:space="preserve">Valor Unitário do Medicamento (POR AMPOLA) 
</t>
  </si>
  <si>
    <t>QUANTIDADE 1ª FATURA</t>
  </si>
  <si>
    <t>Valor Total a ser ressarcido (com desconto de avaria) 
1ª FATURA</t>
  </si>
  <si>
    <t>Valor Unitário do Medicamento (POR AMPOLA) 
1ª FATURA</t>
  </si>
  <si>
    <t xml:space="preserve">Valor total a ser ressarcido (com desconto de avarias) da 1ª e 2ª faturas de propofol </t>
  </si>
  <si>
    <t xml:space="preserve">QUANTIDADE 1ª FATURA </t>
  </si>
  <si>
    <t>Valor Ressarcimento ( 1º e 2º encontro de contas - Total</t>
  </si>
  <si>
    <t>Valor Ressarcimento (2º encontro de contas) - CIB 23.09.2021 - Referente as 5ª e 6ª</t>
  </si>
  <si>
    <t>PEDIDO ATRACURIO, BESILATO 10MG/ML 
(AMP 5 ML)</t>
  </si>
  <si>
    <t>PEDIDO OFÍCIO ATRACURIO, BESILATO 10MG/ML 
(AMP 2,5ML</t>
  </si>
  <si>
    <t>PEDIDO MIDAZOLAN 
5 MG/ML 
(FRAMP 10 ML)</t>
  </si>
  <si>
    <t>PEDIDO PROPOFOL 
10 MG/ML 
(FRAMP 20ML)</t>
  </si>
  <si>
    <t>Valor Ressarcimento (1º encontro de contas) - CIB 19.08.2021 - Referente as 1ª a 4ª</t>
  </si>
  <si>
    <t>PEDIDO ROCURONIO, BROMETO 
10 MG/ML 
(AMP 5 ML)</t>
  </si>
  <si>
    <t>GRUPO DE HOSPITAIS</t>
  </si>
  <si>
    <t>Gestor</t>
  </si>
  <si>
    <t>Cod IBGE Municipio</t>
  </si>
  <si>
    <t>Município</t>
  </si>
  <si>
    <t>Departamento Regional de Saúde</t>
  </si>
  <si>
    <t>Nome do Serviço de Saúde</t>
  </si>
  <si>
    <t>CNPJ da instituição</t>
  </si>
  <si>
    <t>CNES da instituição</t>
  </si>
  <si>
    <t>PEDIDO ATRACURIO, BESILATO 10MG/ML (AMP 5ML)</t>
  </si>
  <si>
    <t>Valor Ressarcimento (3º encontro de contas) - Referente 7ª distribuição</t>
  </si>
  <si>
    <t>QUANTIDADE 3ª FATURA</t>
  </si>
  <si>
    <t>Valor Total a ser ressarcido (com desconto de avaria) 
3ª FATURA</t>
  </si>
  <si>
    <t>Valor Ressarcimento ( 1º , 2º  e 3º encontro de contas - Total</t>
  </si>
  <si>
    <t xml:space="preserve">Valor Total a ser ressarcido (com desconto de avaria) 
1ª+2ª+3ª FATURA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</si>
</sst>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0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vertical="center" wrapText="1"/>
    </xf>
    <xf numFmtId="1" fontId="3" fillId="5" borderId="4" xfId="0" applyNumberFormat="1" applyFont="1" applyFill="1" applyBorder="1" applyAlignment="1">
      <alignment vertical="center" wrapText="1"/>
    </xf>
    <xf numFmtId="1" fontId="3" fillId="5" borderId="5" xfId="0" applyNumberFormat="1" applyFont="1" applyFill="1" applyBorder="1" applyAlignment="1">
      <alignment vertical="center" wrapText="1"/>
    </xf>
    <xf numFmtId="1" fontId="3" fillId="5" borderId="6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6" borderId="8" xfId="0" applyNumberFormat="1" applyFont="1" applyFill="1" applyBorder="1" applyAlignment="1">
      <alignment horizontal="center" vertical="center" wrapText="1"/>
    </xf>
    <xf numFmtId="164" fontId="2" fillId="7" borderId="9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164" fontId="2" fillId="8" borderId="9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164" fontId="2" fillId="6" borderId="11" xfId="0" applyNumberFormat="1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44" fontId="2" fillId="8" borderId="9" xfId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8" borderId="11" xfId="0" applyNumberFormat="1" applyFont="1" applyFill="1" applyBorder="1" applyAlignment="1">
      <alignment horizontal="center" vertical="center" wrapText="1"/>
    </xf>
    <xf numFmtId="164" fontId="2" fillId="7" borderId="11" xfId="0" applyNumberFormat="1" applyFont="1" applyFill="1" applyBorder="1" applyAlignment="1">
      <alignment horizontal="center" vertical="center" wrapText="1"/>
    </xf>
    <xf numFmtId="164" fontId="2" fillId="7" borderId="12" xfId="0" applyNumberFormat="1" applyFont="1" applyFill="1" applyBorder="1" applyAlignment="1">
      <alignment horizontal="center" vertical="center" wrapText="1"/>
    </xf>
    <xf numFmtId="3" fontId="2" fillId="7" borderId="13" xfId="0" applyNumberFormat="1" applyFont="1" applyFill="1" applyBorder="1" applyAlignment="1">
      <alignment horizontal="center" vertical="center" wrapText="1"/>
    </xf>
    <xf numFmtId="164" fontId="2" fillId="8" borderId="8" xfId="0" applyNumberFormat="1" applyFont="1" applyFill="1" applyBorder="1" applyAlignment="1">
      <alignment horizontal="center" vertical="center" wrapText="1"/>
    </xf>
    <xf numFmtId="3" fontId="2" fillId="8" borderId="9" xfId="0" applyNumberFormat="1" applyFont="1" applyFill="1" applyBorder="1" applyAlignment="1">
      <alignment horizontal="center" vertical="center" wrapText="1"/>
    </xf>
    <xf numFmtId="3" fontId="2" fillId="8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164" fontId="2" fillId="6" borderId="12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4" fontId="2" fillId="8" borderId="1" xfId="1" applyFont="1" applyFill="1" applyBorder="1" applyAlignment="1">
      <alignment horizontal="center" vertical="center" wrapText="1"/>
    </xf>
    <xf numFmtId="164" fontId="2" fillId="8" borderId="6" xfId="0" applyNumberFormat="1" applyFont="1" applyFill="1" applyBorder="1" applyAlignment="1">
      <alignment horizontal="center" vertical="center" wrapText="1"/>
    </xf>
    <xf numFmtId="164" fontId="2" fillId="7" borderId="6" xfId="0" applyNumberFormat="1" applyFont="1" applyFill="1" applyBorder="1" applyAlignment="1">
      <alignment horizontal="center" vertical="center" wrapText="1"/>
    </xf>
    <xf numFmtId="164" fontId="2" fillId="8" borderId="12" xfId="0" applyNumberFormat="1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 wrapText="1"/>
    </xf>
    <xf numFmtId="3" fontId="2" fillId="8" borderId="1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2" fillId="7" borderId="6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3" fontId="2" fillId="8" borderId="6" xfId="0" applyNumberFormat="1" applyFont="1" applyFill="1" applyBorder="1" applyAlignment="1">
      <alignment horizontal="center" vertical="center" wrapText="1"/>
    </xf>
    <xf numFmtId="3" fontId="3" fillId="6" borderId="6" xfId="0" applyNumberFormat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3" fontId="2" fillId="8" borderId="1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7" borderId="6" xfId="0" applyNumberFormat="1" applyFont="1" applyFill="1" applyBorder="1" applyAlignment="1">
      <alignment horizontal="center" vertical="center" wrapText="1"/>
    </xf>
    <xf numFmtId="3" fontId="2" fillId="7" borderId="5" xfId="0" applyNumberFormat="1" applyFont="1" applyFill="1" applyBorder="1" applyAlignment="1">
      <alignment horizontal="center" vertical="center" wrapText="1"/>
    </xf>
    <xf numFmtId="3" fontId="2" fillId="7" borderId="15" xfId="0" applyNumberFormat="1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_farmacia\Downloads\C&#243;pia%20de%20avaliacao%20COSEMS-SP%2020set%202021%20com%20parcelas%20kamila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_farmacia\Downloads\consolidado%20final%20das%207%20distribuico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(NÃO USAR)"/>
      <sheetName val="Plan1"/>
      <sheetName val="Plan4"/>
      <sheetName val="Plan6"/>
      <sheetName val="resumo final SF"/>
      <sheetName val="cib 23.09"/>
      <sheetName val="din propf 3fat"/>
      <sheetName val="Plan5"/>
      <sheetName val="propofol framp 20 SF"/>
      <sheetName val="din mida 2fat"/>
      <sheetName val="midazolam SF"/>
      <sheetName val="din atrac2.5 2fat"/>
      <sheetName val="atracurio 2.5 SF"/>
      <sheetName val="din atrac5 2fat"/>
      <sheetName val="atracurio 5 SF"/>
      <sheetName val="rocuronio SF"/>
      <sheetName val="Resumo FinaL -CIB"/>
      <sheetName val="Plan2"/>
      <sheetName val="Plan3"/>
      <sheetName val="Plan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8028</v>
          </cell>
          <cell r="B2">
            <v>46523171000368</v>
          </cell>
          <cell r="C2" t="str">
            <v>HOSPITAL MUNICIPAL ANTONIO GIGLIO</v>
          </cell>
          <cell r="D2" t="str">
            <v>GRANDE S. PAULO</v>
          </cell>
          <cell r="E2" t="str">
            <v>OSASCO</v>
          </cell>
          <cell r="F2">
            <v>353440</v>
          </cell>
          <cell r="G2" t="str">
            <v>Municipal</v>
          </cell>
          <cell r="H2" t="str">
            <v>Direta/OSS</v>
          </cell>
          <cell r="I2">
            <v>5000</v>
          </cell>
          <cell r="J2">
            <v>160</v>
          </cell>
          <cell r="K2">
            <v>3000</v>
          </cell>
          <cell r="M2">
            <v>900</v>
          </cell>
          <cell r="N2">
            <v>10.920311999999999</v>
          </cell>
          <cell r="O2">
            <v>9828.2807999999986</v>
          </cell>
          <cell r="Q2">
            <v>350</v>
          </cell>
          <cell r="R2">
            <v>10.713900000000001</v>
          </cell>
          <cell r="S2">
            <v>3749.8650000000002</v>
          </cell>
          <cell r="T2">
            <v>13578.1458</v>
          </cell>
          <cell r="U2">
            <v>0</v>
          </cell>
          <cell r="V2">
            <v>545</v>
          </cell>
          <cell r="W2">
            <v>8.8693000000000008</v>
          </cell>
          <cell r="X2">
            <v>4833.7685000000001</v>
          </cell>
        </row>
        <row r="3">
          <cell r="A3">
            <v>8923</v>
          </cell>
          <cell r="B3">
            <v>46522942000130</v>
          </cell>
          <cell r="C3" t="str">
            <v>Centro Hospitalar de Santo André Dr. Newton da Costa Brandão</v>
          </cell>
          <cell r="D3" t="str">
            <v>GRANDE S. PAULO</v>
          </cell>
          <cell r="E3" t="str">
            <v>SANTO ANDRE</v>
          </cell>
          <cell r="F3">
            <v>354780</v>
          </cell>
          <cell r="G3" t="str">
            <v>Municipal</v>
          </cell>
          <cell r="H3" t="str">
            <v>Direta/OSS</v>
          </cell>
          <cell r="I3">
            <v>14050</v>
          </cell>
          <cell r="J3">
            <v>5000</v>
          </cell>
          <cell r="K3">
            <v>20000</v>
          </cell>
          <cell r="M3">
            <v>5985</v>
          </cell>
          <cell r="N3">
            <v>10.920311999999999</v>
          </cell>
          <cell r="O3">
            <v>65358.067319999995</v>
          </cell>
          <cell r="Q3">
            <v>2345</v>
          </cell>
          <cell r="R3">
            <v>10.713900000000001</v>
          </cell>
          <cell r="S3">
            <v>25124.095500000003</v>
          </cell>
          <cell r="T3">
            <v>90482.162819999998</v>
          </cell>
          <cell r="U3">
            <v>0</v>
          </cell>
          <cell r="V3">
            <v>3640</v>
          </cell>
          <cell r="W3">
            <v>8.8693000000000008</v>
          </cell>
          <cell r="X3">
            <v>32284.252000000004</v>
          </cell>
        </row>
        <row r="4">
          <cell r="A4">
            <v>9628</v>
          </cell>
          <cell r="B4">
            <v>61699567001245</v>
          </cell>
          <cell r="C4" t="str">
            <v>Hospital Municipal Dr. José de Carvalho Florence</v>
          </cell>
          <cell r="D4" t="str">
            <v>TAUBATÉ</v>
          </cell>
          <cell r="E4" t="str">
            <v>SAO JOSE DOS CAMPOS</v>
          </cell>
          <cell r="F4">
            <v>354990</v>
          </cell>
          <cell r="G4" t="str">
            <v>Municipal</v>
          </cell>
          <cell r="H4" t="str">
            <v>Direta/OSS</v>
          </cell>
          <cell r="I4">
            <v>2203</v>
          </cell>
          <cell r="J4">
            <v>1280</v>
          </cell>
          <cell r="K4">
            <v>4406</v>
          </cell>
          <cell r="M4">
            <v>1320</v>
          </cell>
          <cell r="N4">
            <v>10.920311999999999</v>
          </cell>
          <cell r="O4">
            <v>14414.811839999998</v>
          </cell>
          <cell r="Q4">
            <v>515</v>
          </cell>
          <cell r="R4">
            <v>10.713900000000001</v>
          </cell>
          <cell r="S4">
            <v>5517.6585000000005</v>
          </cell>
          <cell r="T4">
            <v>19932.47034</v>
          </cell>
          <cell r="U4">
            <v>0</v>
          </cell>
          <cell r="V4">
            <v>800</v>
          </cell>
          <cell r="W4">
            <v>8.8693000000000008</v>
          </cell>
          <cell r="X4">
            <v>7095.4400000000005</v>
          </cell>
        </row>
        <row r="5">
          <cell r="A5">
            <v>40010</v>
          </cell>
          <cell r="B5">
            <v>59045351000242</v>
          </cell>
          <cell r="C5" t="str">
            <v>UPA - VEREADOR NADIR MARIANO DE LIMA</v>
          </cell>
          <cell r="D5" t="str">
            <v>GRANDE S. PAULO</v>
          </cell>
          <cell r="E5" t="str">
            <v>FRANCISCO MORATO</v>
          </cell>
          <cell r="F5">
            <v>351630</v>
          </cell>
          <cell r="G5" t="str">
            <v>Municipal</v>
          </cell>
          <cell r="H5" t="str">
            <v>Direta/OSS</v>
          </cell>
          <cell r="I5">
            <v>189</v>
          </cell>
          <cell r="J5">
            <v>0</v>
          </cell>
          <cell r="K5">
            <v>378</v>
          </cell>
          <cell r="M5">
            <v>115</v>
          </cell>
          <cell r="N5">
            <v>10.920311999999999</v>
          </cell>
          <cell r="O5">
            <v>1255.8358799999999</v>
          </cell>
          <cell r="Q5">
            <v>45</v>
          </cell>
          <cell r="R5">
            <v>10.713900000000001</v>
          </cell>
          <cell r="S5">
            <v>482.12550000000005</v>
          </cell>
          <cell r="T5">
            <v>1737.96138</v>
          </cell>
          <cell r="U5">
            <v>0</v>
          </cell>
          <cell r="V5">
            <v>70</v>
          </cell>
          <cell r="W5">
            <v>8.8693000000000008</v>
          </cell>
          <cell r="X5">
            <v>620.85100000000011</v>
          </cell>
        </row>
        <row r="6">
          <cell r="A6">
            <v>102075</v>
          </cell>
          <cell r="B6">
            <v>9652823001229</v>
          </cell>
          <cell r="C6" t="str">
            <v>HM BELA VISTA - ANTONIO CARLOS</v>
          </cell>
          <cell r="D6" t="str">
            <v>GRANDE S. PAULO</v>
          </cell>
          <cell r="E6" t="str">
            <v>SAO PAULO</v>
          </cell>
          <cell r="F6">
            <v>355030</v>
          </cell>
          <cell r="G6" t="str">
            <v>Municipal</v>
          </cell>
          <cell r="H6" t="str">
            <v>Direta/OSS</v>
          </cell>
          <cell r="I6">
            <v>6300</v>
          </cell>
          <cell r="J6">
            <v>129</v>
          </cell>
          <cell r="K6">
            <v>12600</v>
          </cell>
          <cell r="M6">
            <v>3770</v>
          </cell>
          <cell r="N6">
            <v>10.920311999999999</v>
          </cell>
          <cell r="O6">
            <v>41169.576239999995</v>
          </cell>
          <cell r="Q6">
            <v>1480</v>
          </cell>
          <cell r="R6">
            <v>10.713900000000001</v>
          </cell>
          <cell r="S6">
            <v>15856.572</v>
          </cell>
          <cell r="T6">
            <v>57026.148239999995</v>
          </cell>
          <cell r="U6">
            <v>0</v>
          </cell>
          <cell r="V6">
            <v>2290</v>
          </cell>
          <cell r="W6">
            <v>8.8693000000000008</v>
          </cell>
          <cell r="X6">
            <v>20310.697000000004</v>
          </cell>
        </row>
        <row r="7">
          <cell r="A7">
            <v>102105</v>
          </cell>
          <cell r="B7">
            <v>9652823000680</v>
          </cell>
          <cell r="C7" t="str">
            <v>HOSPITAL MUNICIPAL BRASILÂNDIA</v>
          </cell>
          <cell r="D7" t="str">
            <v>GRANDE S. PAULO</v>
          </cell>
          <cell r="E7" t="str">
            <v>SAO PAULO</v>
          </cell>
          <cell r="F7">
            <v>355030</v>
          </cell>
          <cell r="G7" t="str">
            <v>Municipal</v>
          </cell>
          <cell r="H7" t="str">
            <v>Direta/OSS</v>
          </cell>
          <cell r="I7">
            <v>30000</v>
          </cell>
          <cell r="J7">
            <v>44</v>
          </cell>
          <cell r="K7">
            <v>60000</v>
          </cell>
          <cell r="M7">
            <v>17960</v>
          </cell>
          <cell r="N7">
            <v>10.920311999999999</v>
          </cell>
          <cell r="O7">
            <v>196128.80351999999</v>
          </cell>
          <cell r="Q7">
            <v>7040</v>
          </cell>
          <cell r="R7">
            <v>10.713900000000001</v>
          </cell>
          <cell r="S7">
            <v>75425.856</v>
          </cell>
          <cell r="T7">
            <v>271554.65951999999</v>
          </cell>
          <cell r="U7">
            <v>0</v>
          </cell>
          <cell r="V7">
            <v>10920</v>
          </cell>
          <cell r="W7">
            <v>8.8693000000000008</v>
          </cell>
          <cell r="X7">
            <v>96852.756000000008</v>
          </cell>
        </row>
        <row r="8">
          <cell r="A8">
            <v>102741</v>
          </cell>
          <cell r="B8">
            <v>45276128000110</v>
          </cell>
          <cell r="C8" t="str">
            <v>HOSPITAL DE CAMPANHA COVID 19 ARARAQUARA</v>
          </cell>
          <cell r="D8" t="str">
            <v>ARARAQUARA</v>
          </cell>
          <cell r="E8" t="str">
            <v>ARARAQUARA</v>
          </cell>
          <cell r="F8">
            <v>350320</v>
          </cell>
          <cell r="G8" t="str">
            <v>Municipal</v>
          </cell>
          <cell r="H8" t="str">
            <v>Direta/OSS</v>
          </cell>
          <cell r="I8">
            <v>900</v>
          </cell>
          <cell r="J8">
            <v>252</v>
          </cell>
          <cell r="K8">
            <v>1800</v>
          </cell>
          <cell r="M8">
            <v>540</v>
          </cell>
          <cell r="N8">
            <v>10.920311999999999</v>
          </cell>
          <cell r="O8">
            <v>5896.9684799999995</v>
          </cell>
          <cell r="Q8">
            <v>210</v>
          </cell>
          <cell r="R8">
            <v>10.713900000000001</v>
          </cell>
          <cell r="S8">
            <v>2249.9190000000003</v>
          </cell>
          <cell r="T8">
            <v>8146.8874799999994</v>
          </cell>
          <cell r="U8">
            <v>0</v>
          </cell>
          <cell r="V8">
            <v>330</v>
          </cell>
          <cell r="W8">
            <v>8.8693000000000008</v>
          </cell>
          <cell r="X8">
            <v>2926.8690000000001</v>
          </cell>
        </row>
        <row r="9">
          <cell r="A9">
            <v>102806</v>
          </cell>
          <cell r="B9">
            <v>58200015000183</v>
          </cell>
          <cell r="C9" t="str">
            <v>HOSPITAL DE CAMPANHA UPA ZONA LESTE</v>
          </cell>
          <cell r="D9" t="str">
            <v>BAIXADA SANTISTA</v>
          </cell>
          <cell r="E9" t="str">
            <v>SANTOS</v>
          </cell>
          <cell r="F9">
            <v>354850</v>
          </cell>
          <cell r="G9" t="str">
            <v>Municipal</v>
          </cell>
          <cell r="H9" t="str">
            <v>Direta/OSS</v>
          </cell>
          <cell r="I9">
            <v>1260</v>
          </cell>
          <cell r="J9">
            <v>530</v>
          </cell>
          <cell r="K9">
            <v>2520</v>
          </cell>
          <cell r="M9">
            <v>755</v>
          </cell>
          <cell r="N9">
            <v>10.920311999999999</v>
          </cell>
          <cell r="O9">
            <v>8244.8355599999995</v>
          </cell>
          <cell r="Q9">
            <v>295</v>
          </cell>
          <cell r="R9">
            <v>10.713900000000001</v>
          </cell>
          <cell r="S9">
            <v>3160.6005</v>
          </cell>
          <cell r="T9">
            <v>11405.43606</v>
          </cell>
          <cell r="U9">
            <v>0</v>
          </cell>
          <cell r="V9">
            <v>460</v>
          </cell>
          <cell r="W9">
            <v>8.8693000000000008</v>
          </cell>
          <cell r="X9">
            <v>4079.8780000000006</v>
          </cell>
        </row>
        <row r="10">
          <cell r="A10">
            <v>104795</v>
          </cell>
          <cell r="B10">
            <v>58200015000183</v>
          </cell>
          <cell r="C10" t="str">
            <v>HOSPITAL DE CAMPANHA VITÓRIA</v>
          </cell>
          <cell r="D10" t="str">
            <v>BAIXADA SANTISTA</v>
          </cell>
          <cell r="E10" t="str">
            <v>SANTOS</v>
          </cell>
          <cell r="F10">
            <v>354850</v>
          </cell>
          <cell r="G10" t="str">
            <v>Municipal</v>
          </cell>
          <cell r="H10" t="str">
            <v>Direta/OSS</v>
          </cell>
          <cell r="I10">
            <v>12000</v>
          </cell>
          <cell r="J10">
            <v>3739</v>
          </cell>
          <cell r="K10">
            <v>12000</v>
          </cell>
          <cell r="M10">
            <v>3590</v>
          </cell>
          <cell r="N10">
            <v>10.920311999999999</v>
          </cell>
          <cell r="O10">
            <v>39203.920079999996</v>
          </cell>
          <cell r="Q10">
            <v>1410</v>
          </cell>
          <cell r="R10">
            <v>10.713900000000001</v>
          </cell>
          <cell r="S10">
            <v>15106.599</v>
          </cell>
          <cell r="T10">
            <v>54310.519079999998</v>
          </cell>
          <cell r="U10">
            <v>0</v>
          </cell>
          <cell r="V10">
            <v>2180</v>
          </cell>
          <cell r="W10">
            <v>8.8693000000000008</v>
          </cell>
          <cell r="X10">
            <v>19335.074000000001</v>
          </cell>
        </row>
        <row r="11">
          <cell r="A11">
            <v>104892</v>
          </cell>
          <cell r="B11">
            <v>46522983000127</v>
          </cell>
          <cell r="C11" t="str">
            <v>HOSPITAL DE CAMPANHA COVID 19 "FERNÃO DIAS"</v>
          </cell>
          <cell r="D11" t="str">
            <v>GRANDE S. PAULO</v>
          </cell>
          <cell r="E11" t="str">
            <v>SANTANA DE PARNAIBA</v>
          </cell>
          <cell r="F11">
            <v>354730</v>
          </cell>
          <cell r="G11" t="str">
            <v>Municipal</v>
          </cell>
          <cell r="H11" t="str">
            <v>Direta/OSS</v>
          </cell>
          <cell r="I11">
            <v>3500</v>
          </cell>
          <cell r="J11">
            <v>1934</v>
          </cell>
          <cell r="K11">
            <v>7000</v>
          </cell>
          <cell r="M11">
            <v>2095</v>
          </cell>
          <cell r="N11">
            <v>10.920311999999999</v>
          </cell>
          <cell r="O11">
            <v>22878.053639999998</v>
          </cell>
          <cell r="Q11">
            <v>820</v>
          </cell>
          <cell r="R11">
            <v>10.713900000000001</v>
          </cell>
          <cell r="S11">
            <v>8785.398000000001</v>
          </cell>
          <cell r="T11">
            <v>31663.451639999999</v>
          </cell>
          <cell r="U11">
            <v>0</v>
          </cell>
          <cell r="V11">
            <v>1275</v>
          </cell>
          <cell r="W11">
            <v>8.8693000000000008</v>
          </cell>
          <cell r="X11">
            <v>11308.357500000002</v>
          </cell>
        </row>
        <row r="12">
          <cell r="A12">
            <v>105120</v>
          </cell>
          <cell r="B12">
            <v>46137410000180</v>
          </cell>
          <cell r="C12" t="str">
            <v>Hospital de Campanha</v>
          </cell>
          <cell r="D12" t="str">
            <v>BAURU</v>
          </cell>
          <cell r="E12" t="str">
            <v>BAURU</v>
          </cell>
          <cell r="F12">
            <v>350600</v>
          </cell>
          <cell r="G12" t="str">
            <v>Municipal</v>
          </cell>
          <cell r="H12" t="str">
            <v>Direta/OSS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10.920311999999999</v>
          </cell>
          <cell r="O12">
            <v>0</v>
          </cell>
          <cell r="Q12">
            <v>0</v>
          </cell>
          <cell r="R12">
            <v>10.713900000000001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8.8693000000000008</v>
          </cell>
          <cell r="X12">
            <v>0</v>
          </cell>
        </row>
        <row r="13">
          <cell r="A13">
            <v>105597</v>
          </cell>
          <cell r="B13">
            <v>46523171000104</v>
          </cell>
          <cell r="C13" t="str">
            <v>HOSPITAL DE CAMPANHA COVID 19 OSASCO</v>
          </cell>
          <cell r="D13" t="str">
            <v>GRANDE S. PAULO</v>
          </cell>
          <cell r="E13" t="str">
            <v>Osasco</v>
          </cell>
          <cell r="F13">
            <v>353440</v>
          </cell>
          <cell r="G13" t="str">
            <v>Municipal</v>
          </cell>
          <cell r="H13" t="str">
            <v>Direta/OSS</v>
          </cell>
          <cell r="I13">
            <v>3000</v>
          </cell>
          <cell r="J13">
            <v>40</v>
          </cell>
          <cell r="K13">
            <v>6000</v>
          </cell>
          <cell r="M13">
            <v>1795</v>
          </cell>
          <cell r="N13">
            <v>10.920311999999999</v>
          </cell>
          <cell r="O13">
            <v>19601.960039999998</v>
          </cell>
          <cell r="Q13">
            <v>705</v>
          </cell>
          <cell r="R13">
            <v>10.713900000000001</v>
          </cell>
          <cell r="S13">
            <v>7553.2995000000001</v>
          </cell>
          <cell r="T13">
            <v>27155.259539999999</v>
          </cell>
          <cell r="U13">
            <v>0</v>
          </cell>
          <cell r="V13">
            <v>1090</v>
          </cell>
          <cell r="W13">
            <v>8.8693000000000008</v>
          </cell>
          <cell r="X13">
            <v>9667.5370000000003</v>
          </cell>
        </row>
        <row r="14">
          <cell r="A14">
            <v>105708</v>
          </cell>
          <cell r="B14">
            <v>46523080000160</v>
          </cell>
          <cell r="C14" t="str">
            <v>HOSPITAL DE CAMPANHA COVID 19 FRANCO DA ROCHA</v>
          </cell>
          <cell r="D14" t="str">
            <v>GRANDE S. PAULO</v>
          </cell>
          <cell r="E14" t="str">
            <v>FRANCO DA ROCHA</v>
          </cell>
          <cell r="F14">
            <v>351640</v>
          </cell>
          <cell r="G14" t="str">
            <v>Municipal</v>
          </cell>
          <cell r="H14" t="str">
            <v>Direta/OSS</v>
          </cell>
          <cell r="I14">
            <v>300</v>
          </cell>
          <cell r="J14">
            <v>600</v>
          </cell>
          <cell r="K14">
            <v>600</v>
          </cell>
          <cell r="M14">
            <v>180</v>
          </cell>
          <cell r="N14">
            <v>10.920311999999999</v>
          </cell>
          <cell r="O14">
            <v>1965.6561599999998</v>
          </cell>
          <cell r="Q14">
            <v>70</v>
          </cell>
          <cell r="R14">
            <v>10.713900000000001</v>
          </cell>
          <cell r="S14">
            <v>749.97300000000007</v>
          </cell>
          <cell r="T14">
            <v>2715.62916</v>
          </cell>
          <cell r="U14">
            <v>0</v>
          </cell>
          <cell r="V14">
            <v>110</v>
          </cell>
          <cell r="W14">
            <v>8.8693000000000008</v>
          </cell>
          <cell r="X14">
            <v>975.62300000000005</v>
          </cell>
        </row>
        <row r="15">
          <cell r="A15">
            <v>105759</v>
          </cell>
          <cell r="B15">
            <v>46523239000147</v>
          </cell>
          <cell r="C15" t="str">
            <v>HOSPITAL DE URGÊNCIA SBC</v>
          </cell>
          <cell r="D15" t="str">
            <v>GRANDE S. PAULO</v>
          </cell>
          <cell r="E15" t="str">
            <v>SAO BERNARDO DO CAMPO</v>
          </cell>
          <cell r="F15">
            <v>354870</v>
          </cell>
          <cell r="G15" t="str">
            <v>Municipal</v>
          </cell>
          <cell r="H15" t="str">
            <v>Direta/OSS</v>
          </cell>
          <cell r="I15">
            <v>22500</v>
          </cell>
          <cell r="J15">
            <v>4408</v>
          </cell>
          <cell r="K15">
            <v>45000</v>
          </cell>
          <cell r="M15">
            <v>13470</v>
          </cell>
          <cell r="N15">
            <v>10.920311999999999</v>
          </cell>
          <cell r="O15">
            <v>147096.60264</v>
          </cell>
          <cell r="Q15">
            <v>5280</v>
          </cell>
          <cell r="R15">
            <v>10.713900000000001</v>
          </cell>
          <cell r="S15">
            <v>56569.392</v>
          </cell>
          <cell r="T15">
            <v>203665.99463999999</v>
          </cell>
          <cell r="U15">
            <v>0</v>
          </cell>
          <cell r="V15">
            <v>8190</v>
          </cell>
          <cell r="W15">
            <v>8.8693000000000008</v>
          </cell>
          <cell r="X15">
            <v>72639.56700000001</v>
          </cell>
        </row>
        <row r="16">
          <cell r="A16">
            <v>105767</v>
          </cell>
          <cell r="B16">
            <v>46523239000147</v>
          </cell>
          <cell r="C16" t="str">
            <v>HOSPITAL DE CAMPANHA - HOSPITAL ANCHIETA</v>
          </cell>
          <cell r="D16" t="str">
            <v>GRANDE S. PAULO</v>
          </cell>
          <cell r="E16" t="str">
            <v>SAO BERNARDO DO CAMPO</v>
          </cell>
          <cell r="F16">
            <v>354870</v>
          </cell>
          <cell r="G16" t="str">
            <v>Municipal</v>
          </cell>
          <cell r="H16" t="str">
            <v>Direta/OSS</v>
          </cell>
          <cell r="I16">
            <v>5000</v>
          </cell>
          <cell r="J16">
            <v>1889</v>
          </cell>
          <cell r="K16">
            <v>10000</v>
          </cell>
          <cell r="M16">
            <v>2995</v>
          </cell>
          <cell r="N16">
            <v>10.920311999999999</v>
          </cell>
          <cell r="O16">
            <v>32706.334439999999</v>
          </cell>
          <cell r="Q16">
            <v>1175</v>
          </cell>
          <cell r="R16">
            <v>10.713900000000001</v>
          </cell>
          <cell r="S16">
            <v>12588.8325</v>
          </cell>
          <cell r="T16">
            <v>45295.166939999996</v>
          </cell>
          <cell r="U16">
            <v>0</v>
          </cell>
          <cell r="V16">
            <v>1820</v>
          </cell>
          <cell r="W16">
            <v>8.8693000000000008</v>
          </cell>
          <cell r="X16">
            <v>16142.126000000002</v>
          </cell>
        </row>
        <row r="17">
          <cell r="A17">
            <v>109746</v>
          </cell>
          <cell r="B17">
            <v>46522942000130</v>
          </cell>
          <cell r="C17" t="str">
            <v>Hospital de Campanha COVID 19 Pedro Dell'Antonia</v>
          </cell>
          <cell r="D17" t="str">
            <v>GRANDE S. PAULO</v>
          </cell>
          <cell r="E17" t="str">
            <v>SANTO ANDRE</v>
          </cell>
          <cell r="F17">
            <v>354780</v>
          </cell>
          <cell r="G17" t="str">
            <v>Municipal</v>
          </cell>
          <cell r="H17" t="str">
            <v>Direta/OSS</v>
          </cell>
          <cell r="I17">
            <v>2000</v>
          </cell>
          <cell r="J17">
            <v>700</v>
          </cell>
          <cell r="K17">
            <v>2000</v>
          </cell>
          <cell r="M17">
            <v>600</v>
          </cell>
          <cell r="N17">
            <v>10.920311999999999</v>
          </cell>
          <cell r="O17">
            <v>6552.1871999999994</v>
          </cell>
          <cell r="Q17">
            <v>235</v>
          </cell>
          <cell r="R17">
            <v>10.713900000000001</v>
          </cell>
          <cell r="S17">
            <v>2517.7665000000002</v>
          </cell>
          <cell r="T17">
            <v>9069.9537</v>
          </cell>
          <cell r="U17">
            <v>0</v>
          </cell>
          <cell r="V17">
            <v>365</v>
          </cell>
          <cell r="W17">
            <v>8.8693000000000008</v>
          </cell>
          <cell r="X17">
            <v>3237.2945000000004</v>
          </cell>
        </row>
        <row r="18">
          <cell r="A18">
            <v>110310</v>
          </cell>
          <cell r="B18">
            <v>46523064000178</v>
          </cell>
          <cell r="C18" t="str">
            <v>Centro Médico de Combate ao Coronavírus</v>
          </cell>
          <cell r="D18" t="str">
            <v>GRANDE S. PAULO</v>
          </cell>
          <cell r="E18" t="str">
            <v>CAIEIRAS</v>
          </cell>
          <cell r="F18">
            <v>350900</v>
          </cell>
          <cell r="G18" t="str">
            <v>Municipal</v>
          </cell>
          <cell r="H18" t="str">
            <v>Direta/OSS</v>
          </cell>
          <cell r="I18">
            <v>150</v>
          </cell>
          <cell r="J18">
            <v>43</v>
          </cell>
          <cell r="K18">
            <v>300</v>
          </cell>
          <cell r="M18">
            <v>90</v>
          </cell>
          <cell r="N18">
            <v>10.920311999999999</v>
          </cell>
          <cell r="O18">
            <v>982.82807999999989</v>
          </cell>
          <cell r="Q18">
            <v>35</v>
          </cell>
          <cell r="R18">
            <v>10.713900000000001</v>
          </cell>
          <cell r="S18">
            <v>374.98650000000004</v>
          </cell>
          <cell r="T18">
            <v>1357.81458</v>
          </cell>
          <cell r="U18">
            <v>0</v>
          </cell>
          <cell r="V18">
            <v>55</v>
          </cell>
          <cell r="W18">
            <v>8.8693000000000008</v>
          </cell>
          <cell r="X18">
            <v>487.81150000000002</v>
          </cell>
        </row>
        <row r="19">
          <cell r="A19">
            <v>112062</v>
          </cell>
          <cell r="B19">
            <v>46522967000134</v>
          </cell>
          <cell r="C19" t="str">
            <v>Hospital de Campanha de Ribeirão Pires</v>
          </cell>
          <cell r="D19" t="str">
            <v>GRANDE S. PAULO</v>
          </cell>
          <cell r="E19" t="str">
            <v>RIBEIRAO PIRES</v>
          </cell>
          <cell r="F19">
            <v>354330</v>
          </cell>
          <cell r="G19" t="str">
            <v>Municipal</v>
          </cell>
          <cell r="H19" t="str">
            <v>Direta/OSS</v>
          </cell>
          <cell r="I19">
            <v>3600</v>
          </cell>
          <cell r="J19">
            <v>100</v>
          </cell>
          <cell r="K19">
            <v>7200</v>
          </cell>
          <cell r="M19">
            <v>2155</v>
          </cell>
          <cell r="N19">
            <v>10.920311999999999</v>
          </cell>
          <cell r="O19">
            <v>23533.272359999999</v>
          </cell>
          <cell r="Q19">
            <v>845</v>
          </cell>
          <cell r="R19">
            <v>10.713900000000001</v>
          </cell>
          <cell r="S19">
            <v>9053.2455000000009</v>
          </cell>
          <cell r="T19">
            <v>32586.51786</v>
          </cell>
          <cell r="U19">
            <v>0</v>
          </cell>
          <cell r="V19">
            <v>1310</v>
          </cell>
          <cell r="W19">
            <v>8.8693000000000008</v>
          </cell>
          <cell r="X19">
            <v>11618.783000000001</v>
          </cell>
        </row>
        <row r="20">
          <cell r="A20">
            <v>113921</v>
          </cell>
          <cell r="B20">
            <v>46634440000100</v>
          </cell>
          <cell r="C20" t="str">
            <v>Hospital de Campanha</v>
          </cell>
          <cell r="D20" t="str">
            <v>SOROCABA</v>
          </cell>
          <cell r="E20" t="str">
            <v>ITU</v>
          </cell>
          <cell r="F20">
            <v>352390</v>
          </cell>
          <cell r="G20" t="str">
            <v>Municipal</v>
          </cell>
          <cell r="H20" t="str">
            <v>Direta/OSS</v>
          </cell>
          <cell r="I20">
            <v>6500</v>
          </cell>
          <cell r="J20">
            <v>3000</v>
          </cell>
          <cell r="K20">
            <v>13000</v>
          </cell>
          <cell r="M20">
            <v>3890</v>
          </cell>
          <cell r="N20">
            <v>10.920311999999999</v>
          </cell>
          <cell r="O20">
            <v>42480.013679999996</v>
          </cell>
          <cell r="Q20">
            <v>1525</v>
          </cell>
          <cell r="R20">
            <v>10.713900000000001</v>
          </cell>
          <cell r="S20">
            <v>16338.6975</v>
          </cell>
          <cell r="T20">
            <v>58818.711179999998</v>
          </cell>
          <cell r="U20">
            <v>0</v>
          </cell>
          <cell r="V20">
            <v>2360</v>
          </cell>
          <cell r="W20">
            <v>8.8693000000000008</v>
          </cell>
          <cell r="X20">
            <v>20931.548000000003</v>
          </cell>
        </row>
        <row r="21">
          <cell r="A21">
            <v>115509</v>
          </cell>
          <cell r="B21">
            <v>46523163000150</v>
          </cell>
          <cell r="C21" t="str">
            <v>Hospital de Campanha Covid 19 Mairiporã</v>
          </cell>
          <cell r="D21" t="str">
            <v>GRANDE S. PAULO</v>
          </cell>
          <cell r="E21" t="str">
            <v>MAIRIPORA</v>
          </cell>
          <cell r="F21">
            <v>352850</v>
          </cell>
          <cell r="G21" t="str">
            <v>Municipal</v>
          </cell>
          <cell r="H21" t="str">
            <v>Direta/OSS</v>
          </cell>
          <cell r="I21">
            <v>0</v>
          </cell>
          <cell r="J21">
            <v>900</v>
          </cell>
          <cell r="K21">
            <v>0</v>
          </cell>
          <cell r="M21">
            <v>0</v>
          </cell>
          <cell r="N21">
            <v>10.920311999999999</v>
          </cell>
          <cell r="O21">
            <v>0</v>
          </cell>
          <cell r="Q21">
            <v>0</v>
          </cell>
          <cell r="R21">
            <v>10.713900000000001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8.8693000000000008</v>
          </cell>
          <cell r="X21">
            <v>0</v>
          </cell>
        </row>
        <row r="22">
          <cell r="A22">
            <v>127604</v>
          </cell>
          <cell r="B22">
            <v>46523015000135</v>
          </cell>
          <cell r="C22" t="str">
            <v>UNIDADE DE INTERNAÇÃO COVID - 19 PAULISTA</v>
          </cell>
          <cell r="D22" t="str">
            <v>GRANDE S. PAULO</v>
          </cell>
          <cell r="E22" t="str">
            <v>BARUERI</v>
          </cell>
          <cell r="F22">
            <v>350570</v>
          </cell>
          <cell r="G22" t="str">
            <v>Municipal</v>
          </cell>
          <cell r="H22" t="str">
            <v>Direta/OSS</v>
          </cell>
          <cell r="I22">
            <v>1200</v>
          </cell>
          <cell r="J22">
            <v>395</v>
          </cell>
          <cell r="K22">
            <v>2400</v>
          </cell>
          <cell r="M22">
            <v>720</v>
          </cell>
          <cell r="N22">
            <v>10.920311999999999</v>
          </cell>
          <cell r="O22">
            <v>7862.6246399999991</v>
          </cell>
          <cell r="Q22">
            <v>280</v>
          </cell>
          <cell r="R22">
            <v>10.713900000000001</v>
          </cell>
          <cell r="S22">
            <v>2999.8920000000003</v>
          </cell>
          <cell r="T22">
            <v>10862.51664</v>
          </cell>
          <cell r="U22">
            <v>0</v>
          </cell>
          <cell r="V22">
            <v>435</v>
          </cell>
          <cell r="W22">
            <v>8.8693000000000008</v>
          </cell>
          <cell r="X22">
            <v>3858.1455000000005</v>
          </cell>
        </row>
        <row r="23">
          <cell r="A23">
            <v>133272</v>
          </cell>
          <cell r="B23">
            <v>45176005000108</v>
          </cell>
          <cell r="C23" t="str">
            <v>Hospital de Campanha de Taubaté</v>
          </cell>
          <cell r="D23" t="str">
            <v>TAUBATÉ</v>
          </cell>
          <cell r="E23" t="str">
            <v>TAUBATE</v>
          </cell>
          <cell r="F23">
            <v>355410</v>
          </cell>
          <cell r="G23" t="str">
            <v>Municipal</v>
          </cell>
          <cell r="H23" t="str">
            <v>Direta/OSS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10.920311999999999</v>
          </cell>
          <cell r="O23">
            <v>0</v>
          </cell>
          <cell r="Q23">
            <v>0</v>
          </cell>
          <cell r="R23">
            <v>10.713900000000001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8.8693000000000008</v>
          </cell>
          <cell r="X23">
            <v>0</v>
          </cell>
        </row>
        <row r="24">
          <cell r="A24">
            <v>136328</v>
          </cell>
          <cell r="B24">
            <v>45226214000119</v>
          </cell>
          <cell r="C24" t="str">
            <v>UPA CIDADE NOVA/HOSPITAL DE CAMPANHA</v>
          </cell>
          <cell r="D24" t="str">
            <v>TAUBATÉ</v>
          </cell>
          <cell r="E24" t="str">
            <v>PINDAMONHANGABA</v>
          </cell>
          <cell r="F24">
            <v>353800</v>
          </cell>
          <cell r="G24" t="str">
            <v>Municipal</v>
          </cell>
          <cell r="H24" t="str">
            <v>Direta/OSS</v>
          </cell>
          <cell r="I24">
            <v>1500</v>
          </cell>
          <cell r="J24">
            <v>99</v>
          </cell>
          <cell r="K24">
            <v>2500</v>
          </cell>
          <cell r="M24">
            <v>750</v>
          </cell>
          <cell r="N24">
            <v>10.920311999999999</v>
          </cell>
          <cell r="O24">
            <v>8190.2339999999995</v>
          </cell>
          <cell r="Q24">
            <v>295</v>
          </cell>
          <cell r="R24">
            <v>10.713900000000001</v>
          </cell>
          <cell r="S24">
            <v>3160.6005</v>
          </cell>
          <cell r="T24">
            <v>11350.834499999999</v>
          </cell>
          <cell r="U24">
            <v>0</v>
          </cell>
          <cell r="V24">
            <v>455</v>
          </cell>
          <cell r="W24">
            <v>8.8693000000000008</v>
          </cell>
          <cell r="X24">
            <v>4035.5315000000005</v>
          </cell>
        </row>
        <row r="25">
          <cell r="A25">
            <v>158119</v>
          </cell>
          <cell r="B25">
            <v>46392148002244</v>
          </cell>
          <cell r="C25" t="str">
            <v>COMPLEXO HOSPITALAR MUNICIPAL SOROCABANA</v>
          </cell>
          <cell r="D25" t="str">
            <v>GRANDE S. PAULO</v>
          </cell>
          <cell r="E25" t="str">
            <v>SAO PAULO</v>
          </cell>
          <cell r="F25">
            <v>355030</v>
          </cell>
          <cell r="G25" t="str">
            <v>Municipal</v>
          </cell>
          <cell r="H25" t="str">
            <v>Direta/OSS</v>
          </cell>
          <cell r="I25">
            <v>5400</v>
          </cell>
          <cell r="J25">
            <v>4905</v>
          </cell>
          <cell r="K25">
            <v>10800</v>
          </cell>
          <cell r="M25">
            <v>3235</v>
          </cell>
          <cell r="N25">
            <v>10.920311999999999</v>
          </cell>
          <cell r="O25">
            <v>35327.209319999994</v>
          </cell>
          <cell r="Q25">
            <v>1265</v>
          </cell>
          <cell r="R25">
            <v>10.713900000000001</v>
          </cell>
          <cell r="S25">
            <v>13553.083500000001</v>
          </cell>
          <cell r="T25">
            <v>48880.292819999995</v>
          </cell>
          <cell r="U25">
            <v>0</v>
          </cell>
          <cell r="V25">
            <v>1960</v>
          </cell>
          <cell r="W25">
            <v>8.8693000000000008</v>
          </cell>
          <cell r="X25">
            <v>17383.828000000001</v>
          </cell>
        </row>
        <row r="26">
          <cell r="A26">
            <v>161438</v>
          </cell>
          <cell r="B26">
            <v>11344038001765</v>
          </cell>
          <cell r="C26" t="str">
            <v>HOSPITAL MUNICIPAL GUARAPIRANGA</v>
          </cell>
          <cell r="D26" t="str">
            <v>GRANDE S. PAULO</v>
          </cell>
          <cell r="E26" t="str">
            <v>SAO PAULO</v>
          </cell>
          <cell r="F26">
            <v>355030</v>
          </cell>
          <cell r="G26" t="str">
            <v>Municipal</v>
          </cell>
          <cell r="H26" t="str">
            <v>Direta/OSS</v>
          </cell>
          <cell r="I26">
            <v>15000</v>
          </cell>
          <cell r="J26">
            <v>95</v>
          </cell>
          <cell r="K26">
            <v>3000</v>
          </cell>
          <cell r="M26">
            <v>900</v>
          </cell>
          <cell r="N26">
            <v>10.920311999999999</v>
          </cell>
          <cell r="O26">
            <v>9828.2807999999986</v>
          </cell>
          <cell r="Q26">
            <v>350</v>
          </cell>
          <cell r="R26">
            <v>10.713900000000001</v>
          </cell>
          <cell r="S26">
            <v>3749.8650000000002</v>
          </cell>
          <cell r="T26">
            <v>13578.145799999998</v>
          </cell>
          <cell r="U26">
            <v>0</v>
          </cell>
          <cell r="V26">
            <v>545</v>
          </cell>
          <cell r="W26">
            <v>8.8693000000000008</v>
          </cell>
          <cell r="X26">
            <v>4833.7685000000001</v>
          </cell>
        </row>
        <row r="27">
          <cell r="A27">
            <v>163279</v>
          </cell>
          <cell r="B27">
            <v>46522942000130</v>
          </cell>
          <cell r="C27" t="str">
            <v>Hospital de Campanha COVID 19 UFABC</v>
          </cell>
          <cell r="D27" t="str">
            <v>GRANDE S. PAULO</v>
          </cell>
          <cell r="E27" t="str">
            <v>SANTO ANDRE</v>
          </cell>
          <cell r="F27">
            <v>354780</v>
          </cell>
          <cell r="G27" t="str">
            <v>Municipal</v>
          </cell>
          <cell r="H27" t="str">
            <v>Direta/OSS</v>
          </cell>
          <cell r="I27">
            <v>2700</v>
          </cell>
          <cell r="J27">
            <v>900</v>
          </cell>
          <cell r="K27">
            <v>2700</v>
          </cell>
          <cell r="M27">
            <v>810</v>
          </cell>
          <cell r="N27">
            <v>10.920311999999999</v>
          </cell>
          <cell r="O27">
            <v>8845.4527199999993</v>
          </cell>
          <cell r="Q27">
            <v>315</v>
          </cell>
          <cell r="R27">
            <v>10.713900000000001</v>
          </cell>
          <cell r="S27">
            <v>3374.8785000000003</v>
          </cell>
          <cell r="T27">
            <v>12220.33122</v>
          </cell>
          <cell r="U27">
            <v>0</v>
          </cell>
          <cell r="V27">
            <v>490</v>
          </cell>
          <cell r="W27">
            <v>8.8693000000000008</v>
          </cell>
          <cell r="X27">
            <v>4345.9570000000003</v>
          </cell>
        </row>
        <row r="28">
          <cell r="A28">
            <v>201154</v>
          </cell>
          <cell r="B28">
            <v>45226214000119</v>
          </cell>
          <cell r="C28" t="str">
            <v>UPA ARARETAMA PINDAMONHANGABA</v>
          </cell>
          <cell r="D28" t="str">
            <v>TAUBATÉ</v>
          </cell>
          <cell r="E28" t="str">
            <v>PINDAMONHANGABA</v>
          </cell>
          <cell r="F28">
            <v>353800</v>
          </cell>
          <cell r="G28" t="str">
            <v>Municipal</v>
          </cell>
          <cell r="H28" t="str">
            <v>Direta/OSS</v>
          </cell>
          <cell r="I28">
            <v>1500</v>
          </cell>
          <cell r="J28">
            <v>100</v>
          </cell>
          <cell r="K28">
            <v>2500</v>
          </cell>
          <cell r="M28">
            <v>750</v>
          </cell>
          <cell r="N28">
            <v>10.920311999999999</v>
          </cell>
          <cell r="O28">
            <v>8190.2339999999995</v>
          </cell>
          <cell r="Q28">
            <v>295</v>
          </cell>
          <cell r="R28">
            <v>10.713900000000001</v>
          </cell>
          <cell r="S28">
            <v>3160.6005</v>
          </cell>
          <cell r="T28">
            <v>11350.834499999999</v>
          </cell>
          <cell r="U28">
            <v>0</v>
          </cell>
          <cell r="V28">
            <v>455</v>
          </cell>
          <cell r="W28">
            <v>8.8693000000000008</v>
          </cell>
          <cell r="X28">
            <v>4035.5315000000005</v>
          </cell>
        </row>
        <row r="29">
          <cell r="A29">
            <v>222844</v>
          </cell>
          <cell r="B29">
            <v>46425229000179</v>
          </cell>
          <cell r="C29" t="str">
            <v>Centro Municipal de Triagem COVID19</v>
          </cell>
          <cell r="D29" t="str">
            <v>S. JOÃO B. VISTA</v>
          </cell>
          <cell r="E29" t="str">
            <v>AGUAI</v>
          </cell>
          <cell r="F29">
            <v>350030</v>
          </cell>
          <cell r="G29" t="str">
            <v>Municipal</v>
          </cell>
          <cell r="H29" t="str">
            <v>Direta/OSS</v>
          </cell>
          <cell r="I29">
            <v>50</v>
          </cell>
          <cell r="J29">
            <v>0</v>
          </cell>
          <cell r="K29">
            <v>100</v>
          </cell>
          <cell r="M29">
            <v>30</v>
          </cell>
          <cell r="N29">
            <v>10.920311999999999</v>
          </cell>
          <cell r="O29">
            <v>327.60935999999998</v>
          </cell>
          <cell r="Q29">
            <v>10</v>
          </cell>
          <cell r="R29">
            <v>10.713900000000001</v>
          </cell>
          <cell r="S29">
            <v>107.13900000000001</v>
          </cell>
          <cell r="T29">
            <v>434.74835999999999</v>
          </cell>
          <cell r="U29">
            <v>0</v>
          </cell>
          <cell r="V29">
            <v>20</v>
          </cell>
          <cell r="W29">
            <v>8.8693000000000008</v>
          </cell>
          <cell r="X29">
            <v>177.38600000000002</v>
          </cell>
        </row>
        <row r="30">
          <cell r="A30">
            <v>255874</v>
          </cell>
          <cell r="B30">
            <v>46680500000112</v>
          </cell>
          <cell r="C30" t="str">
            <v>Hospital de Campanha COVID 19 Guaratinguetá</v>
          </cell>
          <cell r="D30" t="str">
            <v>TAUBATÉ</v>
          </cell>
          <cell r="E30" t="str">
            <v>GUARATINGUETA</v>
          </cell>
          <cell r="F30">
            <v>351840</v>
          </cell>
          <cell r="G30" t="str">
            <v>Municipal</v>
          </cell>
          <cell r="H30" t="str">
            <v>Direta/OSS</v>
          </cell>
          <cell r="I30">
            <v>500</v>
          </cell>
          <cell r="J30">
            <v>0</v>
          </cell>
          <cell r="K30">
            <v>500</v>
          </cell>
          <cell r="M30">
            <v>150</v>
          </cell>
          <cell r="N30">
            <v>10.920311999999999</v>
          </cell>
          <cell r="O30">
            <v>1638.0467999999998</v>
          </cell>
          <cell r="Q30">
            <v>60</v>
          </cell>
          <cell r="R30">
            <v>10.713900000000001</v>
          </cell>
          <cell r="S30">
            <v>642.83400000000006</v>
          </cell>
          <cell r="T30">
            <v>2280.8807999999999</v>
          </cell>
          <cell r="U30">
            <v>0</v>
          </cell>
          <cell r="V30">
            <v>90</v>
          </cell>
          <cell r="W30">
            <v>8.8693000000000008</v>
          </cell>
          <cell r="X30">
            <v>798.23700000000008</v>
          </cell>
        </row>
        <row r="31">
          <cell r="A31">
            <v>302961</v>
          </cell>
          <cell r="B31" t="str">
            <v>00955107000193</v>
          </cell>
          <cell r="C31" t="str">
            <v>Hospital de Campanha - COVID 19 - Rio Claro</v>
          </cell>
          <cell r="D31" t="str">
            <v>PIRACICABA</v>
          </cell>
          <cell r="E31" t="str">
            <v>RIO CLARO</v>
          </cell>
          <cell r="F31">
            <v>354390</v>
          </cell>
          <cell r="G31" t="str">
            <v>Municipal</v>
          </cell>
          <cell r="H31" t="str">
            <v>Direta/OSS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10.920311999999999</v>
          </cell>
          <cell r="O31">
            <v>0</v>
          </cell>
          <cell r="Q31">
            <v>0</v>
          </cell>
          <cell r="R31">
            <v>10.713900000000001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8.8693000000000008</v>
          </cell>
          <cell r="X31">
            <v>0</v>
          </cell>
        </row>
        <row r="32">
          <cell r="A32">
            <v>478849</v>
          </cell>
          <cell r="B32">
            <v>46588950000180</v>
          </cell>
          <cell r="C32" t="str">
            <v>UNIDADE DE SUPORTE VENTILATORIO FRATERNIDADE COVID</v>
          </cell>
          <cell r="D32" t="str">
            <v>S. JOSÉ R. PRETO</v>
          </cell>
          <cell r="E32" t="str">
            <v>SAO JOSE DO RIO PRETO</v>
          </cell>
          <cell r="F32">
            <v>354980</v>
          </cell>
          <cell r="G32" t="str">
            <v>Municipal</v>
          </cell>
          <cell r="H32" t="str">
            <v>Direta/OSS</v>
          </cell>
          <cell r="I32">
            <v>100</v>
          </cell>
          <cell r="J32">
            <v>9</v>
          </cell>
          <cell r="K32">
            <v>180</v>
          </cell>
          <cell r="M32">
            <v>55</v>
          </cell>
          <cell r="N32">
            <v>10.920311999999999</v>
          </cell>
          <cell r="O32">
            <v>600.6171599999999</v>
          </cell>
          <cell r="Q32">
            <v>25</v>
          </cell>
          <cell r="R32">
            <v>10.713900000000001</v>
          </cell>
          <cell r="S32">
            <v>267.84750000000003</v>
          </cell>
          <cell r="T32">
            <v>868.46465999999987</v>
          </cell>
          <cell r="U32">
            <v>0</v>
          </cell>
          <cell r="V32">
            <v>175</v>
          </cell>
          <cell r="W32">
            <v>8.8693000000000008</v>
          </cell>
          <cell r="X32">
            <v>1552.1275000000001</v>
          </cell>
        </row>
        <row r="33">
          <cell r="A33">
            <v>625396</v>
          </cell>
          <cell r="B33">
            <v>46599809000182</v>
          </cell>
          <cell r="C33" t="str">
            <v>Unidade de Suporte Ventilatório de Votuporanga</v>
          </cell>
          <cell r="D33" t="str">
            <v>S. JOSÉ R. PRETO</v>
          </cell>
          <cell r="E33" t="str">
            <v>VOTUPORANGA</v>
          </cell>
          <cell r="F33">
            <v>355710</v>
          </cell>
          <cell r="G33" t="str">
            <v>Municipal</v>
          </cell>
          <cell r="H33" t="str">
            <v>Direta/OSS</v>
          </cell>
          <cell r="I33">
            <v>1125</v>
          </cell>
          <cell r="J33">
            <v>380</v>
          </cell>
          <cell r="K33">
            <v>1200</v>
          </cell>
          <cell r="M33">
            <v>360</v>
          </cell>
          <cell r="N33">
            <v>10.920311999999999</v>
          </cell>
          <cell r="O33">
            <v>3931.3123199999995</v>
          </cell>
          <cell r="Q33">
            <v>140</v>
          </cell>
          <cell r="R33">
            <v>10.713900000000001</v>
          </cell>
          <cell r="S33">
            <v>1499.9460000000001</v>
          </cell>
          <cell r="T33">
            <v>5431.2583199999999</v>
          </cell>
          <cell r="U33">
            <v>0</v>
          </cell>
          <cell r="V33">
            <v>220</v>
          </cell>
          <cell r="W33">
            <v>8.8693000000000008</v>
          </cell>
          <cell r="X33">
            <v>1951.2460000000001</v>
          </cell>
        </row>
        <row r="34">
          <cell r="A34">
            <v>647292</v>
          </cell>
          <cell r="B34" t="str">
            <v>44959021/0001-04</v>
          </cell>
          <cell r="C34" t="str">
            <v>Hospital campanha Covi-19 Vicente de Carvalho</v>
          </cell>
          <cell r="D34" t="str">
            <v>BAIXADA SANTISTA</v>
          </cell>
          <cell r="E34" t="str">
            <v>GUARUJA</v>
          </cell>
          <cell r="F34">
            <v>351870</v>
          </cell>
          <cell r="G34" t="str">
            <v>Municipal</v>
          </cell>
          <cell r="H34" t="str">
            <v>Direta/OSS</v>
          </cell>
          <cell r="I34">
            <v>1800</v>
          </cell>
          <cell r="J34">
            <v>0</v>
          </cell>
          <cell r="K34">
            <v>3600</v>
          </cell>
          <cell r="M34">
            <v>1080</v>
          </cell>
          <cell r="N34">
            <v>10.920311999999999</v>
          </cell>
          <cell r="O34">
            <v>11793.936959999999</v>
          </cell>
          <cell r="Q34">
            <v>420</v>
          </cell>
          <cell r="R34">
            <v>10.713900000000001</v>
          </cell>
          <cell r="S34">
            <v>4499.8380000000006</v>
          </cell>
          <cell r="T34">
            <v>16293.774959999999</v>
          </cell>
          <cell r="U34">
            <v>0</v>
          </cell>
          <cell r="V34">
            <v>655</v>
          </cell>
          <cell r="W34">
            <v>8.8693000000000008</v>
          </cell>
          <cell r="X34">
            <v>5809.3915000000006</v>
          </cell>
        </row>
        <row r="35">
          <cell r="A35">
            <v>2023865</v>
          </cell>
          <cell r="B35" t="str">
            <v>52.382.702/001-80</v>
          </cell>
          <cell r="C35" t="str">
            <v>hospital Municipal Dr Amadeu Pagliuso</v>
          </cell>
          <cell r="D35" t="str">
            <v>BARRETOS</v>
          </cell>
          <cell r="E35" t="str">
            <v>JABORANDI</v>
          </cell>
          <cell r="F35">
            <v>352420</v>
          </cell>
          <cell r="G35" t="str">
            <v>Municipal</v>
          </cell>
          <cell r="H35" t="str">
            <v>Direta/OSS</v>
          </cell>
          <cell r="I35">
            <v>100</v>
          </cell>
          <cell r="J35">
            <v>0</v>
          </cell>
          <cell r="K35">
            <v>200</v>
          </cell>
          <cell r="M35">
            <v>60</v>
          </cell>
          <cell r="N35">
            <v>10.920311999999999</v>
          </cell>
          <cell r="O35">
            <v>655.21871999999996</v>
          </cell>
          <cell r="Q35">
            <v>25</v>
          </cell>
          <cell r="R35">
            <v>10.713900000000001</v>
          </cell>
          <cell r="S35">
            <v>267.84750000000003</v>
          </cell>
          <cell r="T35">
            <v>923.06621999999993</v>
          </cell>
          <cell r="U35">
            <v>0</v>
          </cell>
          <cell r="V35">
            <v>35</v>
          </cell>
          <cell r="W35">
            <v>8.8693000000000008</v>
          </cell>
          <cell r="X35">
            <v>310.42550000000006</v>
          </cell>
        </row>
        <row r="36">
          <cell r="A36">
            <v>2024379</v>
          </cell>
          <cell r="B36">
            <v>10946361000260</v>
          </cell>
          <cell r="C36" t="str">
            <v>PS Jose Agostinho dos Santos</v>
          </cell>
          <cell r="D36" t="str">
            <v>GRANDE S. PAULO</v>
          </cell>
          <cell r="E36" t="str">
            <v>BARUERI</v>
          </cell>
          <cell r="F36">
            <v>350570</v>
          </cell>
          <cell r="G36" t="str">
            <v>Municipal</v>
          </cell>
          <cell r="H36" t="str">
            <v>Direta/OSS</v>
          </cell>
          <cell r="I36">
            <v>711</v>
          </cell>
          <cell r="J36">
            <v>0</v>
          </cell>
          <cell r="K36">
            <v>1422</v>
          </cell>
          <cell r="M36">
            <v>425</v>
          </cell>
          <cell r="N36">
            <v>10.920311999999999</v>
          </cell>
          <cell r="O36">
            <v>4641.1325999999999</v>
          </cell>
          <cell r="Q36">
            <v>165</v>
          </cell>
          <cell r="R36">
            <v>10.713900000000001</v>
          </cell>
          <cell r="S36">
            <v>1767.7935</v>
          </cell>
          <cell r="T36">
            <v>6408.9260999999997</v>
          </cell>
          <cell r="U36">
            <v>0</v>
          </cell>
          <cell r="V36">
            <v>260</v>
          </cell>
          <cell r="W36">
            <v>8.8693000000000008</v>
          </cell>
          <cell r="X36">
            <v>2306.018</v>
          </cell>
        </row>
        <row r="37">
          <cell r="A37">
            <v>2024691</v>
          </cell>
          <cell r="B37">
            <v>47431697000119</v>
          </cell>
          <cell r="C37" t="str">
            <v>Santa Casa de Misericórdia de Cruzeiro</v>
          </cell>
          <cell r="D37" t="str">
            <v>TAUBATÉ</v>
          </cell>
          <cell r="E37" t="str">
            <v>CRUZEIRO</v>
          </cell>
          <cell r="F37">
            <v>351340</v>
          </cell>
          <cell r="G37" t="str">
            <v>Municipal</v>
          </cell>
          <cell r="H37" t="str">
            <v>Direta/OSS</v>
          </cell>
          <cell r="I37">
            <v>1700</v>
          </cell>
          <cell r="J37">
            <v>480</v>
          </cell>
          <cell r="K37">
            <v>3400</v>
          </cell>
          <cell r="M37">
            <v>1020</v>
          </cell>
          <cell r="N37">
            <v>10.920311999999999</v>
          </cell>
          <cell r="O37">
            <v>11138.718239999998</v>
          </cell>
          <cell r="Q37">
            <v>400</v>
          </cell>
          <cell r="R37">
            <v>10.713900000000001</v>
          </cell>
          <cell r="S37">
            <v>4285.5600000000004</v>
          </cell>
          <cell r="T37">
            <v>15424.27824</v>
          </cell>
          <cell r="U37">
            <v>0</v>
          </cell>
          <cell r="V37">
            <v>620</v>
          </cell>
          <cell r="W37">
            <v>8.8693000000000008</v>
          </cell>
          <cell r="X37">
            <v>5498.9660000000003</v>
          </cell>
        </row>
        <row r="38">
          <cell r="A38">
            <v>2027240</v>
          </cell>
          <cell r="B38">
            <v>61699567006980</v>
          </cell>
          <cell r="C38" t="str">
            <v>Hospital Dia da Rede Hora Certa do Butantã</v>
          </cell>
          <cell r="D38" t="str">
            <v>GRANDE S. PAULO</v>
          </cell>
          <cell r="E38" t="str">
            <v>SAO PAULO</v>
          </cell>
          <cell r="F38">
            <v>355030</v>
          </cell>
          <cell r="G38" t="str">
            <v>Municipal</v>
          </cell>
          <cell r="H38" t="str">
            <v>Direta/OSS</v>
          </cell>
          <cell r="I38">
            <v>50</v>
          </cell>
          <cell r="J38">
            <v>249</v>
          </cell>
          <cell r="K38">
            <v>100</v>
          </cell>
          <cell r="M38">
            <v>30</v>
          </cell>
          <cell r="N38">
            <v>10.920311999999999</v>
          </cell>
          <cell r="O38">
            <v>327.60935999999998</v>
          </cell>
          <cell r="Q38">
            <v>10</v>
          </cell>
          <cell r="R38">
            <v>10.713900000000001</v>
          </cell>
          <cell r="S38">
            <v>107.13900000000001</v>
          </cell>
          <cell r="T38">
            <v>434.74835999999999</v>
          </cell>
          <cell r="U38">
            <v>0</v>
          </cell>
          <cell r="V38">
            <v>20</v>
          </cell>
          <cell r="W38">
            <v>8.8693000000000008</v>
          </cell>
          <cell r="X38">
            <v>177.38600000000002</v>
          </cell>
        </row>
        <row r="39">
          <cell r="A39">
            <v>2042894</v>
          </cell>
          <cell r="B39" t="str">
            <v>58200015/0001-83</v>
          </cell>
          <cell r="C39" t="str">
            <v>SECÃO PRONTO SOCORRO CENTRAL SEPROS C</v>
          </cell>
          <cell r="D39" t="str">
            <v>BAIXADA SANTISTA</v>
          </cell>
          <cell r="E39" t="str">
            <v>SANTOS</v>
          </cell>
          <cell r="F39">
            <v>354850</v>
          </cell>
          <cell r="G39" t="str">
            <v>Municipal</v>
          </cell>
          <cell r="H39" t="str">
            <v>Direta/OSS</v>
          </cell>
          <cell r="I39">
            <v>1220</v>
          </cell>
          <cell r="J39">
            <v>0</v>
          </cell>
          <cell r="K39">
            <v>2440</v>
          </cell>
          <cell r="M39">
            <v>730</v>
          </cell>
          <cell r="N39">
            <v>10.920311999999999</v>
          </cell>
          <cell r="O39">
            <v>7971.8277599999992</v>
          </cell>
          <cell r="Q39">
            <v>285</v>
          </cell>
          <cell r="R39">
            <v>10.713900000000001</v>
          </cell>
          <cell r="S39">
            <v>3053.4615000000003</v>
          </cell>
          <cell r="T39">
            <v>11025.28926</v>
          </cell>
          <cell r="U39">
            <v>0</v>
          </cell>
          <cell r="V39">
            <v>445</v>
          </cell>
          <cell r="W39">
            <v>8.8693000000000008</v>
          </cell>
          <cell r="X39">
            <v>3946.8385000000003</v>
          </cell>
        </row>
        <row r="40">
          <cell r="A40">
            <v>2047683</v>
          </cell>
          <cell r="B40">
            <v>44959021000104</v>
          </cell>
          <cell r="C40" t="str">
            <v>Secretaria Municipal de Saúde de Guarujá</v>
          </cell>
          <cell r="D40" t="str">
            <v>BAIXADA SANTISTA</v>
          </cell>
          <cell r="E40" t="str">
            <v>GUARUJA</v>
          </cell>
          <cell r="F40">
            <v>351870</v>
          </cell>
          <cell r="G40" t="str">
            <v>Municipal</v>
          </cell>
          <cell r="H40" t="str">
            <v>Direta/OSS</v>
          </cell>
          <cell r="I40">
            <v>7300</v>
          </cell>
          <cell r="J40">
            <v>37</v>
          </cell>
          <cell r="K40">
            <v>14600</v>
          </cell>
          <cell r="M40">
            <v>4370</v>
          </cell>
          <cell r="N40">
            <v>10.920311999999999</v>
          </cell>
          <cell r="O40">
            <v>47721.763439999995</v>
          </cell>
          <cell r="Q40">
            <v>1715</v>
          </cell>
          <cell r="R40">
            <v>10.713900000000001</v>
          </cell>
          <cell r="S40">
            <v>18374.338500000002</v>
          </cell>
          <cell r="T40">
            <v>66096.101939999993</v>
          </cell>
          <cell r="U40">
            <v>0</v>
          </cell>
          <cell r="V40">
            <v>2650</v>
          </cell>
          <cell r="W40">
            <v>8.8693000000000008</v>
          </cell>
          <cell r="X40">
            <v>23503.645</v>
          </cell>
        </row>
        <row r="41">
          <cell r="A41">
            <v>2058308</v>
          </cell>
          <cell r="B41">
            <v>45781184000374</v>
          </cell>
          <cell r="C41" t="str">
            <v>Hospital Municipal Dr Acilio Carreon Garcia</v>
          </cell>
          <cell r="D41" t="str">
            <v>CAMPINAS</v>
          </cell>
          <cell r="E41" t="str">
            <v>NOVA ODESSA</v>
          </cell>
          <cell r="F41">
            <v>353340</v>
          </cell>
          <cell r="G41" t="str">
            <v>Municipal</v>
          </cell>
          <cell r="H41" t="str">
            <v>Direta/OSS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10.920311999999999</v>
          </cell>
          <cell r="O41">
            <v>0</v>
          </cell>
          <cell r="Q41">
            <v>0</v>
          </cell>
          <cell r="R41">
            <v>10.713900000000001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8.8693000000000008</v>
          </cell>
          <cell r="X41">
            <v>0</v>
          </cell>
        </row>
        <row r="42">
          <cell r="A42">
            <v>2062054</v>
          </cell>
          <cell r="B42">
            <v>10946361000421</v>
          </cell>
          <cell r="C42" t="str">
            <v>Unidade pré-hospitalar Zona Norte - Filial Instituto Diretrizes -Contrato de Gestão 02/2019</v>
          </cell>
          <cell r="D42" t="str">
            <v>SOROCABA</v>
          </cell>
          <cell r="E42" t="str">
            <v>SOROCABA</v>
          </cell>
          <cell r="F42">
            <v>355220</v>
          </cell>
          <cell r="G42" t="str">
            <v>Municipal</v>
          </cell>
          <cell r="H42" t="str">
            <v>Direta/OSS</v>
          </cell>
          <cell r="I42">
            <v>1500</v>
          </cell>
          <cell r="J42">
            <v>277</v>
          </cell>
          <cell r="K42">
            <v>3000</v>
          </cell>
          <cell r="M42">
            <v>900</v>
          </cell>
          <cell r="N42">
            <v>10.920311999999999</v>
          </cell>
          <cell r="O42">
            <v>9828.2807999999986</v>
          </cell>
          <cell r="Q42">
            <v>350</v>
          </cell>
          <cell r="R42">
            <v>10.713900000000001</v>
          </cell>
          <cell r="S42">
            <v>3749.8650000000002</v>
          </cell>
          <cell r="T42">
            <v>13578.145799999998</v>
          </cell>
          <cell r="U42">
            <v>0</v>
          </cell>
          <cell r="V42">
            <v>545</v>
          </cell>
          <cell r="W42">
            <v>8.8693000000000008</v>
          </cell>
          <cell r="X42">
            <v>4833.7685000000001</v>
          </cell>
        </row>
        <row r="43">
          <cell r="A43">
            <v>2075717</v>
          </cell>
          <cell r="B43">
            <v>46392148002910</v>
          </cell>
          <cell r="C43" t="str">
            <v>HOSPITAL MUNICIPAL E MATERNIDADE PROF. MARIO DEGNI</v>
          </cell>
          <cell r="D43" t="str">
            <v>GRANDE S. PAULO</v>
          </cell>
          <cell r="E43" t="str">
            <v>SAO PAULO</v>
          </cell>
          <cell r="F43">
            <v>355030</v>
          </cell>
          <cell r="G43" t="str">
            <v>Municipal</v>
          </cell>
          <cell r="H43" t="str">
            <v>Direta/OSS</v>
          </cell>
          <cell r="I43">
            <v>2000</v>
          </cell>
          <cell r="J43">
            <v>28</v>
          </cell>
          <cell r="K43">
            <v>4000</v>
          </cell>
          <cell r="M43">
            <v>1195</v>
          </cell>
          <cell r="N43">
            <v>10.920311999999999</v>
          </cell>
          <cell r="O43">
            <v>13049.77284</v>
          </cell>
          <cell r="Q43">
            <v>470</v>
          </cell>
          <cell r="R43">
            <v>10.713900000000001</v>
          </cell>
          <cell r="S43">
            <v>5035.5330000000004</v>
          </cell>
          <cell r="T43">
            <v>18085.305840000001</v>
          </cell>
          <cell r="U43">
            <v>0</v>
          </cell>
          <cell r="V43">
            <v>730</v>
          </cell>
          <cell r="W43">
            <v>8.8693000000000008</v>
          </cell>
          <cell r="X43">
            <v>6474.5890000000009</v>
          </cell>
        </row>
        <row r="44">
          <cell r="A44">
            <v>2076896</v>
          </cell>
          <cell r="B44" t="str">
            <v>62.779.145/0002-70</v>
          </cell>
          <cell r="C44" t="str">
            <v>Hospital São Luiz Gonzaga da Santa Casa de Misericordia de São Paulo</v>
          </cell>
          <cell r="D44" t="str">
            <v>GRANDE S. PAULO</v>
          </cell>
          <cell r="E44" t="str">
            <v>SAO PAULO</v>
          </cell>
          <cell r="F44">
            <v>355030</v>
          </cell>
          <cell r="G44" t="str">
            <v>Municipal</v>
          </cell>
          <cell r="H44" t="str">
            <v>Direta/OSS</v>
          </cell>
          <cell r="I44">
            <v>9300</v>
          </cell>
          <cell r="J44">
            <v>608</v>
          </cell>
          <cell r="K44">
            <v>18600</v>
          </cell>
          <cell r="M44">
            <v>5570</v>
          </cell>
          <cell r="N44">
            <v>10.920311999999999</v>
          </cell>
          <cell r="O44">
            <v>60826.137839999996</v>
          </cell>
          <cell r="Q44">
            <v>2180</v>
          </cell>
          <cell r="R44">
            <v>10.713900000000001</v>
          </cell>
          <cell r="S44">
            <v>23356.302</v>
          </cell>
          <cell r="T44">
            <v>84182.439839999992</v>
          </cell>
          <cell r="U44">
            <v>0</v>
          </cell>
          <cell r="V44">
            <v>3385</v>
          </cell>
          <cell r="W44">
            <v>8.8693000000000008</v>
          </cell>
          <cell r="X44">
            <v>30022.580500000004</v>
          </cell>
        </row>
        <row r="45">
          <cell r="A45">
            <v>2077078</v>
          </cell>
          <cell r="B45">
            <v>46523114000117</v>
          </cell>
          <cell r="C45" t="str">
            <v>UNIDADE MISTA E MATERNIDADE CENTRAL MARIA ALICE CAMPOS</v>
          </cell>
          <cell r="D45" t="str">
            <v>GRANDE S. PAULO</v>
          </cell>
          <cell r="E45" t="str">
            <v>EMBU DAS ARTES</v>
          </cell>
          <cell r="F45">
            <v>351500</v>
          </cell>
          <cell r="G45" t="str">
            <v>Municipal</v>
          </cell>
          <cell r="H45" t="str">
            <v>Direta/OSS</v>
          </cell>
          <cell r="I45">
            <v>400</v>
          </cell>
          <cell r="J45">
            <v>0</v>
          </cell>
          <cell r="K45">
            <v>800</v>
          </cell>
          <cell r="M45">
            <v>240</v>
          </cell>
          <cell r="N45">
            <v>10.920311999999999</v>
          </cell>
          <cell r="O45">
            <v>2620.8748799999998</v>
          </cell>
          <cell r="Q45">
            <v>95</v>
          </cell>
          <cell r="R45">
            <v>10.713900000000001</v>
          </cell>
          <cell r="S45">
            <v>1017.8205</v>
          </cell>
          <cell r="T45">
            <v>3638.6953800000001</v>
          </cell>
          <cell r="U45">
            <v>0</v>
          </cell>
          <cell r="V45">
            <v>145</v>
          </cell>
          <cell r="W45">
            <v>8.8693000000000008</v>
          </cell>
          <cell r="X45">
            <v>1286.0485000000001</v>
          </cell>
        </row>
        <row r="46">
          <cell r="A46">
            <v>2077450</v>
          </cell>
          <cell r="B46">
            <v>46392148001272</v>
          </cell>
          <cell r="C46" t="str">
            <v xml:space="preserve">Hospital Municipal Dr. José Soares Hungria </v>
          </cell>
          <cell r="D46" t="str">
            <v>GRANDE S. PAULO</v>
          </cell>
          <cell r="E46" t="str">
            <v>SAO PAULO</v>
          </cell>
          <cell r="F46">
            <v>355030</v>
          </cell>
          <cell r="G46" t="str">
            <v>Municipal</v>
          </cell>
          <cell r="H46" t="str">
            <v>Direta/OSS</v>
          </cell>
          <cell r="I46">
            <v>4000</v>
          </cell>
          <cell r="J46">
            <v>132</v>
          </cell>
          <cell r="K46">
            <v>8000</v>
          </cell>
          <cell r="M46">
            <v>2395</v>
          </cell>
          <cell r="N46">
            <v>10.920311999999999</v>
          </cell>
          <cell r="O46">
            <v>26154.147239999998</v>
          </cell>
          <cell r="Q46">
            <v>940</v>
          </cell>
          <cell r="R46">
            <v>10.713900000000001</v>
          </cell>
          <cell r="S46">
            <v>10071.066000000001</v>
          </cell>
          <cell r="T46">
            <v>36225.213239999997</v>
          </cell>
          <cell r="U46">
            <v>0</v>
          </cell>
          <cell r="V46">
            <v>1450</v>
          </cell>
          <cell r="W46">
            <v>8.8693000000000008</v>
          </cell>
          <cell r="X46">
            <v>12860.485000000001</v>
          </cell>
        </row>
        <row r="47">
          <cell r="A47">
            <v>2077566</v>
          </cell>
          <cell r="B47">
            <v>45511847000179</v>
          </cell>
          <cell r="C47" t="str">
            <v>Hospital Municipal da Mulher</v>
          </cell>
          <cell r="D47" t="str">
            <v>ARAÇATUBA</v>
          </cell>
          <cell r="E47" t="str">
            <v>ARACATUBA</v>
          </cell>
          <cell r="F47">
            <v>350280</v>
          </cell>
          <cell r="G47" t="str">
            <v>Municipal</v>
          </cell>
          <cell r="H47" t="str">
            <v>Direta/OSS</v>
          </cell>
          <cell r="I47">
            <v>450</v>
          </cell>
          <cell r="J47">
            <v>0</v>
          </cell>
          <cell r="K47">
            <v>900</v>
          </cell>
          <cell r="M47">
            <v>270</v>
          </cell>
          <cell r="N47">
            <v>10.920311999999999</v>
          </cell>
          <cell r="O47">
            <v>2948.4842399999998</v>
          </cell>
          <cell r="Q47">
            <v>105</v>
          </cell>
          <cell r="R47">
            <v>10.713900000000001</v>
          </cell>
          <cell r="S47">
            <v>1124.9595000000002</v>
          </cell>
          <cell r="T47">
            <v>4073.4437399999997</v>
          </cell>
          <cell r="U47">
            <v>0</v>
          </cell>
          <cell r="V47">
            <v>165</v>
          </cell>
          <cell r="W47">
            <v>8.8693000000000008</v>
          </cell>
          <cell r="X47">
            <v>1463.4345000000001</v>
          </cell>
        </row>
        <row r="48">
          <cell r="A48">
            <v>2077639</v>
          </cell>
          <cell r="B48">
            <v>46392148002759</v>
          </cell>
          <cell r="C48" t="str">
            <v>hospital municipal professor doutor waldomiro de paula</v>
          </cell>
          <cell r="D48" t="str">
            <v>GRANDE S. PAULO</v>
          </cell>
          <cell r="E48" t="str">
            <v>SAO PAULO</v>
          </cell>
          <cell r="F48">
            <v>355030</v>
          </cell>
          <cell r="G48" t="str">
            <v>Municipal</v>
          </cell>
          <cell r="H48" t="str">
            <v>Direta/OSS</v>
          </cell>
          <cell r="I48">
            <v>4000</v>
          </cell>
          <cell r="J48">
            <v>200</v>
          </cell>
          <cell r="K48">
            <v>8000</v>
          </cell>
          <cell r="M48">
            <v>2395</v>
          </cell>
          <cell r="N48">
            <v>10.920311999999999</v>
          </cell>
          <cell r="O48">
            <v>26154.147239999998</v>
          </cell>
          <cell r="Q48">
            <v>940</v>
          </cell>
          <cell r="R48">
            <v>10.713900000000001</v>
          </cell>
          <cell r="S48">
            <v>10071.066000000001</v>
          </cell>
          <cell r="T48">
            <v>36225.213239999997</v>
          </cell>
          <cell r="U48">
            <v>0</v>
          </cell>
          <cell r="V48">
            <v>1450</v>
          </cell>
          <cell r="W48">
            <v>8.8693000000000008</v>
          </cell>
          <cell r="X48">
            <v>12860.485000000001</v>
          </cell>
        </row>
        <row r="49">
          <cell r="A49">
            <v>2079011</v>
          </cell>
          <cell r="B49">
            <v>46523114000117</v>
          </cell>
          <cell r="C49" t="str">
            <v>Hospital Leito Irmã Annete</v>
          </cell>
          <cell r="D49" t="str">
            <v>GRANDE S. PAULO</v>
          </cell>
          <cell r="E49" t="str">
            <v>EMBU DAS ARTES</v>
          </cell>
          <cell r="F49">
            <v>351500</v>
          </cell>
          <cell r="G49" t="str">
            <v>Municipal</v>
          </cell>
          <cell r="H49" t="str">
            <v>Direta/OSS</v>
          </cell>
          <cell r="I49">
            <v>600</v>
          </cell>
          <cell r="J49">
            <v>0</v>
          </cell>
          <cell r="K49">
            <v>1200</v>
          </cell>
          <cell r="M49">
            <v>360</v>
          </cell>
          <cell r="N49">
            <v>10.920311999999999</v>
          </cell>
          <cell r="O49">
            <v>3931.3123199999995</v>
          </cell>
          <cell r="Q49">
            <v>140</v>
          </cell>
          <cell r="R49">
            <v>10.713900000000001</v>
          </cell>
          <cell r="S49">
            <v>1499.9460000000001</v>
          </cell>
          <cell r="T49">
            <v>5431.2583199999999</v>
          </cell>
          <cell r="U49">
            <v>0</v>
          </cell>
          <cell r="V49">
            <v>220</v>
          </cell>
          <cell r="W49">
            <v>8.8693000000000008</v>
          </cell>
          <cell r="X49">
            <v>1951.2460000000001</v>
          </cell>
        </row>
        <row r="50">
          <cell r="A50">
            <v>2079186</v>
          </cell>
          <cell r="B50" t="str">
            <v>46.392.148/0010-00</v>
          </cell>
          <cell r="C50" t="str">
            <v>Hospital e Maternidade Escola Dr Mario Moraes Altenfelder
Silva - Vila Nova Cachoeirinha</v>
          </cell>
          <cell r="D50" t="str">
            <v>GRANDE S. PAULO</v>
          </cell>
          <cell r="E50" t="str">
            <v>SAO PAULO</v>
          </cell>
          <cell r="F50">
            <v>355030</v>
          </cell>
          <cell r="G50" t="str">
            <v>Municipal</v>
          </cell>
          <cell r="H50" t="str">
            <v>Direta/OSS</v>
          </cell>
          <cell r="I50">
            <v>150</v>
          </cell>
          <cell r="J50">
            <v>220</v>
          </cell>
          <cell r="K50">
            <v>300</v>
          </cell>
          <cell r="M50">
            <v>90</v>
          </cell>
          <cell r="N50">
            <v>10.920311999999999</v>
          </cell>
          <cell r="O50">
            <v>982.82807999999989</v>
          </cell>
          <cell r="Q50">
            <v>35</v>
          </cell>
          <cell r="R50">
            <v>10.713900000000001</v>
          </cell>
          <cell r="S50">
            <v>374.98650000000004</v>
          </cell>
          <cell r="T50">
            <v>1357.81458</v>
          </cell>
          <cell r="U50">
            <v>0</v>
          </cell>
          <cell r="V50">
            <v>55</v>
          </cell>
          <cell r="W50">
            <v>8.8693000000000008</v>
          </cell>
          <cell r="X50">
            <v>487.81150000000002</v>
          </cell>
        </row>
        <row r="51">
          <cell r="A51">
            <v>2080028</v>
          </cell>
          <cell r="B51">
            <v>46523247000193</v>
          </cell>
          <cell r="C51" t="str">
            <v>HOSPITAL MUNICIPAL DE DIADEMA</v>
          </cell>
          <cell r="D51" t="str">
            <v>GRANDE S. PAULO</v>
          </cell>
          <cell r="E51" t="str">
            <v>DIADEMA</v>
          </cell>
          <cell r="F51">
            <v>351380</v>
          </cell>
          <cell r="G51" t="str">
            <v>Municipal</v>
          </cell>
          <cell r="H51" t="str">
            <v>Direta/OSS</v>
          </cell>
          <cell r="I51">
            <v>8000</v>
          </cell>
          <cell r="J51">
            <v>1475</v>
          </cell>
          <cell r="K51">
            <v>16000</v>
          </cell>
          <cell r="M51">
            <v>4790</v>
          </cell>
          <cell r="N51">
            <v>10.920311999999999</v>
          </cell>
          <cell r="O51">
            <v>52308.294479999997</v>
          </cell>
          <cell r="Q51">
            <v>1875</v>
          </cell>
          <cell r="R51">
            <v>10.713900000000001</v>
          </cell>
          <cell r="S51">
            <v>20088.5625</v>
          </cell>
          <cell r="T51">
            <v>72396.856979999997</v>
          </cell>
          <cell r="U51">
            <v>0</v>
          </cell>
          <cell r="V51">
            <v>2910</v>
          </cell>
          <cell r="W51">
            <v>8.8693000000000008</v>
          </cell>
          <cell r="X51">
            <v>25809.663000000004</v>
          </cell>
        </row>
        <row r="52">
          <cell r="A52">
            <v>2080346</v>
          </cell>
          <cell r="B52">
            <v>46392148001604</v>
          </cell>
          <cell r="C52" t="str">
            <v>Hospital Municipal Dr. Carmino Caricchio</v>
          </cell>
          <cell r="D52" t="str">
            <v>GRANDE S. PAULO</v>
          </cell>
          <cell r="E52" t="str">
            <v>SAO PAULO</v>
          </cell>
          <cell r="F52">
            <v>355030</v>
          </cell>
          <cell r="G52" t="str">
            <v>Municipal</v>
          </cell>
          <cell r="H52" t="str">
            <v>Direta/OSS</v>
          </cell>
          <cell r="I52">
            <v>1796</v>
          </cell>
          <cell r="J52">
            <v>905</v>
          </cell>
          <cell r="K52">
            <v>2687</v>
          </cell>
          <cell r="M52">
            <v>805</v>
          </cell>
          <cell r="N52">
            <v>10.920311999999999</v>
          </cell>
          <cell r="O52">
            <v>8790.8511600000002</v>
          </cell>
          <cell r="Q52">
            <v>315</v>
          </cell>
          <cell r="R52">
            <v>10.713900000000001</v>
          </cell>
          <cell r="S52">
            <v>3374.8785000000003</v>
          </cell>
          <cell r="T52">
            <v>12165.729660000001</v>
          </cell>
          <cell r="U52">
            <v>0</v>
          </cell>
          <cell r="V52">
            <v>490</v>
          </cell>
          <cell r="W52">
            <v>8.8693000000000008</v>
          </cell>
          <cell r="X52">
            <v>4345.9570000000003</v>
          </cell>
        </row>
        <row r="53">
          <cell r="A53">
            <v>2080427</v>
          </cell>
          <cell r="B53" t="str">
            <v>67.642.496/0001-78</v>
          </cell>
          <cell r="C53" t="str">
            <v>Hospital Municipal da Criança e do Adolescente</v>
          </cell>
          <cell r="D53" t="str">
            <v>GRANDE S. PAULO</v>
          </cell>
          <cell r="E53" t="str">
            <v>GUARULHOS</v>
          </cell>
          <cell r="F53">
            <v>351880</v>
          </cell>
          <cell r="G53" t="str">
            <v>Municipal</v>
          </cell>
          <cell r="H53" t="str">
            <v>Direta/OSS</v>
          </cell>
          <cell r="I53">
            <v>63</v>
          </cell>
          <cell r="J53">
            <v>50</v>
          </cell>
          <cell r="K53">
            <v>126</v>
          </cell>
          <cell r="M53">
            <v>40</v>
          </cell>
          <cell r="N53">
            <v>10.920311999999999</v>
          </cell>
          <cell r="O53">
            <v>436.81247999999994</v>
          </cell>
          <cell r="Q53">
            <v>20</v>
          </cell>
          <cell r="R53">
            <v>10.713900000000001</v>
          </cell>
          <cell r="S53">
            <v>214.27800000000002</v>
          </cell>
          <cell r="T53">
            <v>651.09047999999996</v>
          </cell>
          <cell r="U53">
            <v>0</v>
          </cell>
          <cell r="V53">
            <v>25</v>
          </cell>
          <cell r="W53">
            <v>8.8693000000000008</v>
          </cell>
          <cell r="X53">
            <v>221.73250000000002</v>
          </cell>
        </row>
        <row r="54">
          <cell r="A54">
            <v>2080583</v>
          </cell>
          <cell r="B54">
            <v>46392148001787</v>
          </cell>
          <cell r="C54" t="str">
            <v>HOSPITAL MUNICIPAL TIDE SETUBAL</v>
          </cell>
          <cell r="D54" t="str">
            <v>GRANDE S. PAULO</v>
          </cell>
          <cell r="E54" t="str">
            <v>SAO PAULO</v>
          </cell>
          <cell r="F54">
            <v>355030</v>
          </cell>
          <cell r="G54" t="str">
            <v>Municipal</v>
          </cell>
          <cell r="H54" t="str">
            <v>Direta/OSS</v>
          </cell>
          <cell r="I54">
            <v>6000</v>
          </cell>
          <cell r="J54">
            <v>0</v>
          </cell>
          <cell r="K54">
            <v>12000</v>
          </cell>
          <cell r="M54">
            <v>3590</v>
          </cell>
          <cell r="N54">
            <v>10.920311999999999</v>
          </cell>
          <cell r="O54">
            <v>39203.920079999996</v>
          </cell>
          <cell r="Q54">
            <v>1410</v>
          </cell>
          <cell r="R54">
            <v>10.713900000000001</v>
          </cell>
          <cell r="S54">
            <v>15106.599</v>
          </cell>
          <cell r="T54">
            <v>54310.519079999998</v>
          </cell>
          <cell r="U54">
            <v>0</v>
          </cell>
          <cell r="V54">
            <v>2180</v>
          </cell>
          <cell r="W54">
            <v>8.8693000000000008</v>
          </cell>
          <cell r="X54">
            <v>19335.074000000001</v>
          </cell>
        </row>
        <row r="55">
          <cell r="A55">
            <v>2080788</v>
          </cell>
          <cell r="B55">
            <v>46392148002406</v>
          </cell>
          <cell r="C55" t="str">
            <v>HOSPITAL MUNICIPAL DR ALEXANDRE ZAIO</v>
          </cell>
          <cell r="D55" t="str">
            <v>GRANDE S. PAULO</v>
          </cell>
          <cell r="E55" t="str">
            <v>SAO PAULO</v>
          </cell>
          <cell r="F55">
            <v>355030</v>
          </cell>
          <cell r="G55" t="str">
            <v>Municipal</v>
          </cell>
          <cell r="H55" t="str">
            <v>Direta/OSS</v>
          </cell>
          <cell r="I55">
            <v>4500</v>
          </cell>
          <cell r="J55">
            <v>4</v>
          </cell>
          <cell r="K55">
            <v>9000</v>
          </cell>
          <cell r="M55">
            <v>2695</v>
          </cell>
          <cell r="N55">
            <v>10.920311999999999</v>
          </cell>
          <cell r="O55">
            <v>29430.240839999999</v>
          </cell>
          <cell r="Q55">
            <v>1055</v>
          </cell>
          <cell r="R55">
            <v>10.713900000000001</v>
          </cell>
          <cell r="S55">
            <v>11303.164500000001</v>
          </cell>
          <cell r="T55">
            <v>40733.405339999998</v>
          </cell>
          <cell r="U55">
            <v>0</v>
          </cell>
          <cell r="V55">
            <v>1640</v>
          </cell>
          <cell r="W55">
            <v>8.8693000000000008</v>
          </cell>
          <cell r="X55">
            <v>14545.652000000002</v>
          </cell>
        </row>
        <row r="56">
          <cell r="A56">
            <v>2081091</v>
          </cell>
          <cell r="B56">
            <v>45281144000282</v>
          </cell>
          <cell r="C56" t="str">
            <v>Hospital Municipal de Itapira</v>
          </cell>
          <cell r="D56" t="str">
            <v>S. JOÃO B. VISTA</v>
          </cell>
          <cell r="E56" t="str">
            <v>ITAPIRA</v>
          </cell>
          <cell r="F56">
            <v>352260</v>
          </cell>
          <cell r="G56" t="str">
            <v>Municipal</v>
          </cell>
          <cell r="H56" t="str">
            <v>Direta/OSS</v>
          </cell>
          <cell r="I56">
            <v>181</v>
          </cell>
          <cell r="J56">
            <v>239</v>
          </cell>
          <cell r="K56">
            <v>360</v>
          </cell>
          <cell r="M56">
            <v>110</v>
          </cell>
          <cell r="N56">
            <v>10.920311999999999</v>
          </cell>
          <cell r="O56">
            <v>1201.2343199999998</v>
          </cell>
          <cell r="Q56">
            <v>40</v>
          </cell>
          <cell r="R56">
            <v>10.713900000000001</v>
          </cell>
          <cell r="S56">
            <v>428.55600000000004</v>
          </cell>
          <cell r="T56">
            <v>1629.7903199999998</v>
          </cell>
          <cell r="U56">
            <v>0</v>
          </cell>
          <cell r="V56">
            <v>65</v>
          </cell>
          <cell r="W56">
            <v>8.8693000000000008</v>
          </cell>
          <cell r="X56">
            <v>576.50450000000001</v>
          </cell>
        </row>
        <row r="57">
          <cell r="A57">
            <v>2081490</v>
          </cell>
          <cell r="B57">
            <v>47018676000176</v>
          </cell>
          <cell r="C57" t="str">
            <v>Rede Municipal Dr. Mário Gatti de Urgência, Emergência e Hospitalar.</v>
          </cell>
          <cell r="D57" t="str">
            <v>CAMPINAS</v>
          </cell>
          <cell r="E57" t="str">
            <v>CAMPINAS</v>
          </cell>
          <cell r="F57">
            <v>350950</v>
          </cell>
          <cell r="G57" t="str">
            <v>Municipal</v>
          </cell>
          <cell r="H57" t="str">
            <v>Direta/OSS</v>
          </cell>
          <cell r="I57">
            <v>25000</v>
          </cell>
          <cell r="J57">
            <v>6000</v>
          </cell>
          <cell r="K57">
            <v>50000</v>
          </cell>
          <cell r="M57">
            <v>14965</v>
          </cell>
          <cell r="N57">
            <v>10.920311999999999</v>
          </cell>
          <cell r="O57">
            <v>163422.46907999998</v>
          </cell>
          <cell r="Q57">
            <v>5865</v>
          </cell>
          <cell r="R57">
            <v>10.713900000000001</v>
          </cell>
          <cell r="S57">
            <v>62837.023500000003</v>
          </cell>
          <cell r="T57">
            <v>226259.49257999999</v>
          </cell>
          <cell r="U57">
            <v>0</v>
          </cell>
          <cell r="V57">
            <v>9100</v>
          </cell>
          <cell r="W57">
            <v>8.8693000000000008</v>
          </cell>
          <cell r="X57">
            <v>80710.63</v>
          </cell>
        </row>
        <row r="58">
          <cell r="A58">
            <v>2081970</v>
          </cell>
          <cell r="B58">
            <v>46392148001353</v>
          </cell>
          <cell r="C58" t="str">
            <v>Hospital Municipal DrArthur Ribeiro de Saboya</v>
          </cell>
          <cell r="D58" t="str">
            <v>GRANDE S. PAULO</v>
          </cell>
          <cell r="E58" t="str">
            <v>SAO PAULO</v>
          </cell>
          <cell r="F58">
            <v>355030</v>
          </cell>
          <cell r="G58" t="str">
            <v>Municipal</v>
          </cell>
          <cell r="H58" t="str">
            <v>Direta/OSS</v>
          </cell>
          <cell r="I58">
            <v>2464</v>
          </cell>
          <cell r="J58">
            <v>1300</v>
          </cell>
          <cell r="K58">
            <v>3628</v>
          </cell>
          <cell r="M58">
            <v>1085</v>
          </cell>
          <cell r="N58">
            <v>10.920311999999999</v>
          </cell>
          <cell r="O58">
            <v>11848.538519999998</v>
          </cell>
          <cell r="Q58">
            <v>425</v>
          </cell>
          <cell r="R58">
            <v>10.713900000000001</v>
          </cell>
          <cell r="S58">
            <v>4553.4075000000003</v>
          </cell>
          <cell r="T58">
            <v>16401.946019999999</v>
          </cell>
          <cell r="U58">
            <v>0</v>
          </cell>
          <cell r="V58">
            <v>660</v>
          </cell>
          <cell r="W58">
            <v>8.8693000000000008</v>
          </cell>
          <cell r="X58">
            <v>5853.7380000000003</v>
          </cell>
        </row>
        <row r="59">
          <cell r="A59">
            <v>2082349</v>
          </cell>
          <cell r="B59">
            <v>46522959000198</v>
          </cell>
          <cell r="C59" t="str">
            <v>HOSPITAL DE CLÍNICAS DR. RADAMES NARDINI</v>
          </cell>
          <cell r="D59" t="str">
            <v>GRANDE S. PAULO</v>
          </cell>
          <cell r="E59" t="str">
            <v>MAUA</v>
          </cell>
          <cell r="F59">
            <v>352940</v>
          </cell>
          <cell r="G59" t="str">
            <v>Municipal</v>
          </cell>
          <cell r="H59" t="str">
            <v>Direta/OSS</v>
          </cell>
          <cell r="I59">
            <v>2000</v>
          </cell>
          <cell r="J59">
            <v>200</v>
          </cell>
          <cell r="K59">
            <v>4000</v>
          </cell>
          <cell r="M59">
            <v>1195</v>
          </cell>
          <cell r="N59">
            <v>10.920311999999999</v>
          </cell>
          <cell r="O59">
            <v>13049.77284</v>
          </cell>
          <cell r="Q59">
            <v>470</v>
          </cell>
          <cell r="R59">
            <v>10.713900000000001</v>
          </cell>
          <cell r="S59">
            <v>5035.5330000000004</v>
          </cell>
          <cell r="T59">
            <v>18085.305840000001</v>
          </cell>
          <cell r="U59">
            <v>0</v>
          </cell>
          <cell r="V59">
            <v>730</v>
          </cell>
          <cell r="W59">
            <v>8.8693000000000008</v>
          </cell>
          <cell r="X59">
            <v>6474.5890000000009</v>
          </cell>
        </row>
        <row r="60">
          <cell r="A60">
            <v>2082381</v>
          </cell>
          <cell r="B60">
            <v>45709920000111</v>
          </cell>
          <cell r="C60" t="str">
            <v>Hospital municipal Júlia Pinto Caldeira</v>
          </cell>
          <cell r="D60" t="str">
            <v>BARRETOS</v>
          </cell>
          <cell r="E60" t="str">
            <v>BEBEDOURO</v>
          </cell>
          <cell r="F60">
            <v>350610</v>
          </cell>
          <cell r="G60" t="str">
            <v>Municipal</v>
          </cell>
          <cell r="H60" t="str">
            <v>Direta/OSS</v>
          </cell>
          <cell r="I60">
            <v>2250</v>
          </cell>
          <cell r="J60">
            <v>374</v>
          </cell>
          <cell r="K60">
            <v>2500</v>
          </cell>
          <cell r="M60">
            <v>750</v>
          </cell>
          <cell r="N60">
            <v>10.920311999999999</v>
          </cell>
          <cell r="O60">
            <v>8190.2339999999995</v>
          </cell>
          <cell r="Q60">
            <v>295</v>
          </cell>
          <cell r="R60">
            <v>10.713900000000001</v>
          </cell>
          <cell r="S60">
            <v>3160.6005</v>
          </cell>
          <cell r="T60">
            <v>11350.834499999999</v>
          </cell>
          <cell r="U60">
            <v>0</v>
          </cell>
          <cell r="V60">
            <v>455</v>
          </cell>
          <cell r="W60">
            <v>8.8693000000000008</v>
          </cell>
          <cell r="X60">
            <v>4035.5315000000005</v>
          </cell>
        </row>
        <row r="61">
          <cell r="A61">
            <v>2082411</v>
          </cell>
          <cell r="B61">
            <v>55021455000185</v>
          </cell>
          <cell r="C61" t="str">
            <v>Hospital Municipal Dr Guido Guida</v>
          </cell>
          <cell r="D61" t="str">
            <v>GRANDE S. PAULO</v>
          </cell>
          <cell r="E61" t="str">
            <v>POA</v>
          </cell>
          <cell r="F61">
            <v>353980</v>
          </cell>
          <cell r="G61" t="str">
            <v>Municipal</v>
          </cell>
          <cell r="H61" t="str">
            <v>Direta/OSS</v>
          </cell>
          <cell r="I61">
            <v>600</v>
          </cell>
          <cell r="J61">
            <v>0</v>
          </cell>
          <cell r="K61">
            <v>1200</v>
          </cell>
          <cell r="M61">
            <v>360</v>
          </cell>
          <cell r="N61">
            <v>10.920311999999999</v>
          </cell>
          <cell r="O61">
            <v>3931.3123199999995</v>
          </cell>
          <cell r="Q61">
            <v>140</v>
          </cell>
          <cell r="R61">
            <v>10.713900000000001</v>
          </cell>
          <cell r="S61">
            <v>1499.9460000000001</v>
          </cell>
          <cell r="T61">
            <v>5431.2583199999999</v>
          </cell>
          <cell r="U61">
            <v>0</v>
          </cell>
          <cell r="V61">
            <v>220</v>
          </cell>
          <cell r="W61">
            <v>8.8693000000000008</v>
          </cell>
          <cell r="X61">
            <v>1951.2460000000001</v>
          </cell>
        </row>
        <row r="62">
          <cell r="A62">
            <v>2082594</v>
          </cell>
          <cell r="B62">
            <v>59307595000175</v>
          </cell>
          <cell r="C62" t="str">
            <v>COMPLEXO HOSPITALAR MUNICIPAL</v>
          </cell>
          <cell r="D62" t="str">
            <v>GRANDE S. PAULO</v>
          </cell>
          <cell r="E62" t="str">
            <v>SAO CAETANO DO SUL</v>
          </cell>
          <cell r="F62">
            <v>354880</v>
          </cell>
          <cell r="G62" t="str">
            <v>Municipal</v>
          </cell>
          <cell r="H62" t="str">
            <v>Direta/OSS</v>
          </cell>
          <cell r="I62">
            <v>5000</v>
          </cell>
          <cell r="J62">
            <v>2273</v>
          </cell>
          <cell r="K62">
            <v>10000</v>
          </cell>
          <cell r="M62">
            <v>2995</v>
          </cell>
          <cell r="N62">
            <v>10.920311999999999</v>
          </cell>
          <cell r="O62">
            <v>32706.334439999999</v>
          </cell>
          <cell r="Q62">
            <v>1175</v>
          </cell>
          <cell r="R62">
            <v>10.713900000000001</v>
          </cell>
          <cell r="S62">
            <v>12588.8325</v>
          </cell>
          <cell r="T62">
            <v>45295.166939999996</v>
          </cell>
          <cell r="U62">
            <v>0</v>
          </cell>
          <cell r="V62">
            <v>1820</v>
          </cell>
          <cell r="W62">
            <v>8.8693000000000008</v>
          </cell>
          <cell r="X62">
            <v>16142.126000000002</v>
          </cell>
        </row>
        <row r="63">
          <cell r="A63">
            <v>2082829</v>
          </cell>
          <cell r="B63">
            <v>46392148002678</v>
          </cell>
          <cell r="C63" t="str">
            <v>Hospital MUnicipal Professor Dr. Alípio Correa Netto</v>
          </cell>
          <cell r="D63" t="str">
            <v>GRANDE S. PAULO</v>
          </cell>
          <cell r="E63" t="str">
            <v>SAO PAULO</v>
          </cell>
          <cell r="F63">
            <v>355030</v>
          </cell>
          <cell r="G63" t="str">
            <v>Municipal</v>
          </cell>
          <cell r="H63" t="str">
            <v>Direta/OSS</v>
          </cell>
          <cell r="I63">
            <v>3000</v>
          </cell>
          <cell r="J63">
            <v>220</v>
          </cell>
          <cell r="K63">
            <v>6000</v>
          </cell>
          <cell r="M63">
            <v>1795</v>
          </cell>
          <cell r="N63">
            <v>10.920311999999999</v>
          </cell>
          <cell r="O63">
            <v>19601.960039999998</v>
          </cell>
          <cell r="Q63">
            <v>705</v>
          </cell>
          <cell r="R63">
            <v>10.713900000000001</v>
          </cell>
          <cell r="S63">
            <v>7553.2995000000001</v>
          </cell>
          <cell r="T63">
            <v>27155.259539999999</v>
          </cell>
          <cell r="U63">
            <v>0</v>
          </cell>
          <cell r="V63">
            <v>1090</v>
          </cell>
          <cell r="W63">
            <v>8.8693000000000008</v>
          </cell>
          <cell r="X63">
            <v>9667.5370000000003</v>
          </cell>
        </row>
        <row r="64">
          <cell r="A64">
            <v>2082861</v>
          </cell>
          <cell r="B64" t="str">
            <v>453831060013-93</v>
          </cell>
          <cell r="C64" t="str">
            <v>Hospital Municipal de Urgência</v>
          </cell>
          <cell r="D64" t="str">
            <v>GRANDE S. PAULO</v>
          </cell>
          <cell r="E64" t="str">
            <v>GUARULHOS</v>
          </cell>
          <cell r="F64">
            <v>351880</v>
          </cell>
          <cell r="G64" t="str">
            <v>Municipal</v>
          </cell>
          <cell r="H64" t="str">
            <v>Direta/OSS</v>
          </cell>
          <cell r="I64">
            <v>0</v>
          </cell>
          <cell r="J64">
            <v>0</v>
          </cell>
          <cell r="K64">
            <v>0</v>
          </cell>
          <cell r="M64">
            <v>0</v>
          </cell>
          <cell r="N64">
            <v>10.920311999999999</v>
          </cell>
          <cell r="O64">
            <v>0</v>
          </cell>
          <cell r="Q64">
            <v>0</v>
          </cell>
          <cell r="R64">
            <v>10.713900000000001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8.8693000000000008</v>
          </cell>
          <cell r="X64">
            <v>0</v>
          </cell>
        </row>
        <row r="65">
          <cell r="A65">
            <v>2083272</v>
          </cell>
          <cell r="B65">
            <v>12444716000167</v>
          </cell>
          <cell r="C65" t="str">
            <v>HOSPITAL MUNICIPAL DE BERTIOGA</v>
          </cell>
          <cell r="D65" t="str">
            <v>BAIXADA SANTISTA</v>
          </cell>
          <cell r="E65" t="str">
            <v>BERTIOGA</v>
          </cell>
          <cell r="F65">
            <v>350635</v>
          </cell>
          <cell r="G65" t="str">
            <v>Municipal</v>
          </cell>
          <cell r="H65" t="str">
            <v>Direta/OSS</v>
          </cell>
          <cell r="I65">
            <v>1452</v>
          </cell>
          <cell r="J65">
            <v>145</v>
          </cell>
          <cell r="K65">
            <v>2904</v>
          </cell>
          <cell r="M65">
            <v>870</v>
          </cell>
          <cell r="N65">
            <v>10.920311999999999</v>
          </cell>
          <cell r="O65">
            <v>9500.6714400000001</v>
          </cell>
          <cell r="Q65">
            <v>340</v>
          </cell>
          <cell r="R65">
            <v>10.713900000000001</v>
          </cell>
          <cell r="S65">
            <v>3642.7260000000001</v>
          </cell>
          <cell r="T65">
            <v>13143.397440000001</v>
          </cell>
          <cell r="U65">
            <v>0</v>
          </cell>
          <cell r="V65">
            <v>530</v>
          </cell>
          <cell r="W65">
            <v>8.8693000000000008</v>
          </cell>
          <cell r="X65">
            <v>4700.7290000000003</v>
          </cell>
        </row>
        <row r="66">
          <cell r="A66">
            <v>2084023</v>
          </cell>
          <cell r="B66">
            <v>452796430001454</v>
          </cell>
          <cell r="C66" t="str">
            <v>Hospital Municipal de Nazare Paulista</v>
          </cell>
          <cell r="D66" t="str">
            <v>CAMPINAS</v>
          </cell>
          <cell r="E66" t="str">
            <v>NAZARE PAULISTA</v>
          </cell>
          <cell r="F66">
            <v>353240</v>
          </cell>
          <cell r="G66" t="str">
            <v>Municipal</v>
          </cell>
          <cell r="H66" t="str">
            <v>Direta/OSS</v>
          </cell>
          <cell r="I66">
            <v>50</v>
          </cell>
          <cell r="J66">
            <v>25</v>
          </cell>
          <cell r="K66">
            <v>100</v>
          </cell>
          <cell r="M66">
            <v>30</v>
          </cell>
          <cell r="N66">
            <v>10.920311999999999</v>
          </cell>
          <cell r="O66">
            <v>327.60935999999998</v>
          </cell>
          <cell r="Q66">
            <v>10</v>
          </cell>
          <cell r="R66">
            <v>10.713900000000001</v>
          </cell>
          <cell r="S66">
            <v>107.13900000000001</v>
          </cell>
          <cell r="T66">
            <v>434.74835999999999</v>
          </cell>
          <cell r="U66">
            <v>0</v>
          </cell>
          <cell r="V66">
            <v>20</v>
          </cell>
          <cell r="W66">
            <v>8.8693000000000008</v>
          </cell>
          <cell r="X66">
            <v>177.38600000000002</v>
          </cell>
        </row>
        <row r="67">
          <cell r="A67">
            <v>2084139</v>
          </cell>
          <cell r="B67">
            <v>46392148002830</v>
          </cell>
          <cell r="C67" t="str">
            <v>Hosspital Municipal Dr Benedicto Montenegro</v>
          </cell>
          <cell r="D67" t="str">
            <v>GRANDE S. PAULO</v>
          </cell>
          <cell r="E67" t="str">
            <v>SAO PAULO</v>
          </cell>
          <cell r="F67">
            <v>355030</v>
          </cell>
          <cell r="G67" t="str">
            <v>Municipal</v>
          </cell>
          <cell r="H67" t="str">
            <v>Direta/OSS</v>
          </cell>
          <cell r="I67">
            <v>4500</v>
          </cell>
          <cell r="J67">
            <v>0</v>
          </cell>
          <cell r="K67">
            <v>9000</v>
          </cell>
          <cell r="M67">
            <v>2695</v>
          </cell>
          <cell r="N67">
            <v>10.920311999999999</v>
          </cell>
          <cell r="O67">
            <v>29430.240839999999</v>
          </cell>
          <cell r="Q67">
            <v>1055</v>
          </cell>
          <cell r="R67">
            <v>10.713900000000001</v>
          </cell>
          <cell r="S67">
            <v>11303.164500000001</v>
          </cell>
          <cell r="T67">
            <v>40733.405339999998</v>
          </cell>
          <cell r="U67">
            <v>0</v>
          </cell>
          <cell r="V67">
            <v>1640</v>
          </cell>
          <cell r="W67">
            <v>8.8693000000000008</v>
          </cell>
          <cell r="X67">
            <v>14545.652000000002</v>
          </cell>
        </row>
        <row r="68">
          <cell r="A68">
            <v>2084473</v>
          </cell>
          <cell r="B68">
            <v>46392148000977</v>
          </cell>
          <cell r="C68" t="str">
            <v>HOSPITAL MUNICIPAL DR IGNÁCIO PROENÇA DE GOUVEA</v>
          </cell>
          <cell r="D68" t="str">
            <v>GRANDE S. PAULO</v>
          </cell>
          <cell r="E68" t="str">
            <v>SAO PAULO</v>
          </cell>
          <cell r="F68">
            <v>355030</v>
          </cell>
          <cell r="G68" t="str">
            <v>Municipal</v>
          </cell>
          <cell r="H68" t="str">
            <v>Direta/OSS</v>
          </cell>
          <cell r="I68">
            <v>12000</v>
          </cell>
          <cell r="J68">
            <v>0</v>
          </cell>
          <cell r="K68">
            <v>24000</v>
          </cell>
          <cell r="M68">
            <v>7185</v>
          </cell>
          <cell r="N68">
            <v>10.920311999999999</v>
          </cell>
          <cell r="O68">
            <v>78462.441719999988</v>
          </cell>
          <cell r="Q68">
            <v>2815</v>
          </cell>
          <cell r="R68">
            <v>10.713900000000001</v>
          </cell>
          <cell r="S68">
            <v>30159.628500000003</v>
          </cell>
          <cell r="T68">
            <v>108622.07021999999</v>
          </cell>
          <cell r="U68">
            <v>0</v>
          </cell>
          <cell r="V68">
            <v>4360</v>
          </cell>
          <cell r="W68">
            <v>8.8693000000000008</v>
          </cell>
          <cell r="X68">
            <v>38670.148000000001</v>
          </cell>
        </row>
        <row r="69">
          <cell r="A69">
            <v>2085976</v>
          </cell>
          <cell r="B69">
            <v>46523064000178</v>
          </cell>
          <cell r="C69" t="str">
            <v>Unidade Mista de Saúde Rosa Santa Pasin Aguiar</v>
          </cell>
          <cell r="D69" t="str">
            <v>GRANDE S. PAULO</v>
          </cell>
          <cell r="E69" t="str">
            <v>CAIEIRAS</v>
          </cell>
          <cell r="F69">
            <v>350900</v>
          </cell>
          <cell r="G69" t="str">
            <v>Municipal</v>
          </cell>
          <cell r="H69" t="str">
            <v>Direta/OSS</v>
          </cell>
          <cell r="I69">
            <v>860</v>
          </cell>
          <cell r="J69">
            <v>25</v>
          </cell>
          <cell r="K69">
            <v>1720</v>
          </cell>
          <cell r="M69">
            <v>515</v>
          </cell>
          <cell r="N69">
            <v>10.920311999999999</v>
          </cell>
          <cell r="O69">
            <v>5623.9606799999992</v>
          </cell>
          <cell r="Q69">
            <v>200</v>
          </cell>
          <cell r="R69">
            <v>10.713900000000001</v>
          </cell>
          <cell r="S69">
            <v>2142.7800000000002</v>
          </cell>
          <cell r="T69">
            <v>7766.740679999999</v>
          </cell>
          <cell r="U69">
            <v>0</v>
          </cell>
          <cell r="V69">
            <v>315</v>
          </cell>
          <cell r="W69">
            <v>8.8693000000000008</v>
          </cell>
          <cell r="X69">
            <v>2793.8295000000003</v>
          </cell>
        </row>
        <row r="70">
          <cell r="A70">
            <v>2087219</v>
          </cell>
          <cell r="B70" t="str">
            <v>45.780.095/0001-41</v>
          </cell>
          <cell r="C70" t="str">
            <v>HOSPITAL DAS CLINICAS DE CAMPO LIMPO PAULISTA</v>
          </cell>
          <cell r="D70" t="str">
            <v>CAMPINAS</v>
          </cell>
          <cell r="E70" t="str">
            <v>CAMPO LIMPO PAULISTA</v>
          </cell>
          <cell r="F70">
            <v>350960</v>
          </cell>
          <cell r="G70" t="str">
            <v>Municipal</v>
          </cell>
          <cell r="H70" t="str">
            <v>Direta/OSS</v>
          </cell>
          <cell r="I70">
            <v>587</v>
          </cell>
          <cell r="J70">
            <v>0</v>
          </cell>
          <cell r="K70">
            <v>1174</v>
          </cell>
          <cell r="M70">
            <v>350</v>
          </cell>
          <cell r="N70">
            <v>10.920311999999999</v>
          </cell>
          <cell r="O70">
            <v>3822.1091999999999</v>
          </cell>
          <cell r="Q70">
            <v>140</v>
          </cell>
          <cell r="R70">
            <v>10.713900000000001</v>
          </cell>
          <cell r="S70">
            <v>1499.9460000000001</v>
          </cell>
          <cell r="T70">
            <v>5322.0551999999998</v>
          </cell>
          <cell r="U70">
            <v>0</v>
          </cell>
          <cell r="V70">
            <v>215</v>
          </cell>
          <cell r="W70">
            <v>8.8693000000000008</v>
          </cell>
          <cell r="X70">
            <v>1906.8995000000002</v>
          </cell>
        </row>
        <row r="71">
          <cell r="A71">
            <v>2087618</v>
          </cell>
          <cell r="B71">
            <v>9627870000160</v>
          </cell>
          <cell r="C71" t="str">
            <v>INSTITUTO MORIAH</v>
          </cell>
          <cell r="D71" t="str">
            <v>SOROCABA</v>
          </cell>
          <cell r="E71" t="str">
            <v>VOTORANTIM</v>
          </cell>
          <cell r="F71">
            <v>355700</v>
          </cell>
          <cell r="G71" t="str">
            <v>Municipal</v>
          </cell>
          <cell r="H71" t="str">
            <v>Direta/OSS</v>
          </cell>
          <cell r="I71">
            <v>2500</v>
          </cell>
          <cell r="J71">
            <v>0</v>
          </cell>
          <cell r="K71">
            <v>5000</v>
          </cell>
          <cell r="M71">
            <v>1495</v>
          </cell>
          <cell r="N71">
            <v>10.920311999999999</v>
          </cell>
          <cell r="O71">
            <v>16325.866439999998</v>
          </cell>
          <cell r="Q71">
            <v>585</v>
          </cell>
          <cell r="R71">
            <v>10.713900000000001</v>
          </cell>
          <cell r="S71">
            <v>6267.6315000000004</v>
          </cell>
          <cell r="T71">
            <v>22593.497939999997</v>
          </cell>
          <cell r="U71">
            <v>0</v>
          </cell>
          <cell r="V71">
            <v>910</v>
          </cell>
          <cell r="W71">
            <v>8.8693000000000008</v>
          </cell>
          <cell r="X71">
            <v>8071.063000000001</v>
          </cell>
        </row>
        <row r="72">
          <cell r="A72">
            <v>2087715</v>
          </cell>
          <cell r="B72">
            <v>13843145000104</v>
          </cell>
          <cell r="C72" t="str">
            <v>Hospital e maternidade Municipal Governador Mario Covas</v>
          </cell>
          <cell r="D72" t="str">
            <v>CAMPINAS</v>
          </cell>
          <cell r="E72" t="str">
            <v>HORTOLANDIA</v>
          </cell>
          <cell r="F72">
            <v>351907</v>
          </cell>
          <cell r="G72" t="str">
            <v>Municipal</v>
          </cell>
          <cell r="H72" t="str">
            <v>Direta/OSS</v>
          </cell>
          <cell r="I72">
            <v>2500</v>
          </cell>
          <cell r="J72">
            <v>200</v>
          </cell>
          <cell r="K72">
            <v>5000</v>
          </cell>
          <cell r="M72">
            <v>1495</v>
          </cell>
          <cell r="N72">
            <v>10.920311999999999</v>
          </cell>
          <cell r="O72">
            <v>16325.866439999998</v>
          </cell>
          <cell r="Q72">
            <v>585</v>
          </cell>
          <cell r="R72">
            <v>10.713900000000001</v>
          </cell>
          <cell r="S72">
            <v>6267.6315000000004</v>
          </cell>
          <cell r="T72">
            <v>22593.497939999997</v>
          </cell>
          <cell r="U72">
            <v>0</v>
          </cell>
          <cell r="V72">
            <v>910</v>
          </cell>
          <cell r="W72">
            <v>8.8693000000000008</v>
          </cell>
          <cell r="X72">
            <v>8071.063000000001</v>
          </cell>
        </row>
        <row r="73">
          <cell r="A73">
            <v>2092395</v>
          </cell>
          <cell r="B73">
            <v>45355575000165</v>
          </cell>
          <cell r="C73" t="str">
            <v>HOSPITAL E MATERNIDADE MUNICIPAL DE IBATE</v>
          </cell>
          <cell r="D73" t="str">
            <v>ARARAQUARA</v>
          </cell>
          <cell r="E73" t="str">
            <v>IBATE</v>
          </cell>
          <cell r="F73">
            <v>351930</v>
          </cell>
          <cell r="G73" t="str">
            <v>Municipal</v>
          </cell>
          <cell r="H73" t="str">
            <v>Direta/OSS</v>
          </cell>
          <cell r="I73">
            <v>0</v>
          </cell>
          <cell r="J73">
            <v>0</v>
          </cell>
          <cell r="K73">
            <v>0</v>
          </cell>
          <cell r="M73">
            <v>0</v>
          </cell>
          <cell r="N73">
            <v>10.920311999999999</v>
          </cell>
          <cell r="O73">
            <v>0</v>
          </cell>
          <cell r="Q73">
            <v>0</v>
          </cell>
          <cell r="R73">
            <v>10.713900000000001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8.8693000000000008</v>
          </cell>
          <cell r="X73">
            <v>0</v>
          </cell>
        </row>
        <row r="74">
          <cell r="A74">
            <v>2096196</v>
          </cell>
          <cell r="B74">
            <v>66518267001821</v>
          </cell>
          <cell r="C74" t="str">
            <v>Hospital Municipal Enfermeiro Antonio Policarpo de Oliveira</v>
          </cell>
          <cell r="D74" t="str">
            <v>GRANDE S. PAULO</v>
          </cell>
          <cell r="E74" t="str">
            <v>CAJAMAR</v>
          </cell>
          <cell r="F74">
            <v>350920</v>
          </cell>
          <cell r="G74" t="str">
            <v>Municipal</v>
          </cell>
          <cell r="H74" t="str">
            <v>Direta/OSS</v>
          </cell>
          <cell r="I74">
            <v>1500</v>
          </cell>
          <cell r="J74">
            <v>0</v>
          </cell>
          <cell r="K74">
            <v>1000</v>
          </cell>
          <cell r="M74">
            <v>300</v>
          </cell>
          <cell r="N74">
            <v>10.920311999999999</v>
          </cell>
          <cell r="O74">
            <v>3276.0935999999997</v>
          </cell>
          <cell r="Q74">
            <v>115</v>
          </cell>
          <cell r="R74">
            <v>10.713900000000001</v>
          </cell>
          <cell r="S74">
            <v>1232.0985000000001</v>
          </cell>
          <cell r="T74">
            <v>4508.1921000000002</v>
          </cell>
          <cell r="U74">
            <v>0</v>
          </cell>
          <cell r="V74">
            <v>180</v>
          </cell>
          <cell r="W74">
            <v>8.8693000000000008</v>
          </cell>
          <cell r="X74">
            <v>1596.4740000000002</v>
          </cell>
        </row>
        <row r="75">
          <cell r="A75">
            <v>2096498</v>
          </cell>
          <cell r="B75">
            <v>59015438000196</v>
          </cell>
          <cell r="C75" t="str">
            <v>Hospital Municipal Dr. Tabajara Ramos</v>
          </cell>
          <cell r="D75" t="str">
            <v>S. JOÃO B. VISTA</v>
          </cell>
          <cell r="E75" t="str">
            <v>MOGI GUACU</v>
          </cell>
          <cell r="F75">
            <v>353070</v>
          </cell>
          <cell r="G75" t="str">
            <v>Municipal</v>
          </cell>
          <cell r="H75" t="str">
            <v>Direta/OSS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  <cell r="N75">
            <v>10.920311999999999</v>
          </cell>
          <cell r="O75">
            <v>0</v>
          </cell>
          <cell r="Q75">
            <v>0</v>
          </cell>
          <cell r="R75">
            <v>10.713900000000001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8.8693000000000008</v>
          </cell>
          <cell r="X75">
            <v>0</v>
          </cell>
        </row>
        <row r="76">
          <cell r="A76">
            <v>2698471</v>
          </cell>
          <cell r="B76">
            <v>58200015000183</v>
          </cell>
          <cell r="C76" t="str">
            <v>Hospital Athur Domingues Pinto</v>
          </cell>
          <cell r="D76" t="str">
            <v>BAIXADA SANTISTA</v>
          </cell>
          <cell r="E76" t="str">
            <v>SANTOS</v>
          </cell>
          <cell r="F76">
            <v>354850</v>
          </cell>
          <cell r="G76" t="str">
            <v>Municipal</v>
          </cell>
          <cell r="H76" t="str">
            <v>Direta/OSS</v>
          </cell>
          <cell r="I76">
            <v>1170</v>
          </cell>
          <cell r="J76">
            <v>0</v>
          </cell>
          <cell r="K76">
            <v>2340</v>
          </cell>
          <cell r="M76">
            <v>700</v>
          </cell>
          <cell r="N76">
            <v>10.920311999999999</v>
          </cell>
          <cell r="O76">
            <v>7644.2183999999997</v>
          </cell>
          <cell r="Q76">
            <v>275</v>
          </cell>
          <cell r="R76">
            <v>10.713900000000001</v>
          </cell>
          <cell r="S76">
            <v>2946.3225000000002</v>
          </cell>
          <cell r="T76">
            <v>10590.5409</v>
          </cell>
          <cell r="U76">
            <v>0</v>
          </cell>
          <cell r="V76">
            <v>425</v>
          </cell>
          <cell r="W76">
            <v>8.8693000000000008</v>
          </cell>
          <cell r="X76">
            <v>3769.4525000000003</v>
          </cell>
        </row>
        <row r="77">
          <cell r="A77">
            <v>2716097</v>
          </cell>
          <cell r="B77">
            <v>61699567009068</v>
          </cell>
          <cell r="C77" t="str">
            <v>COMPLEXO HOSPITALAR IRMA DULCE OSS</v>
          </cell>
          <cell r="D77" t="str">
            <v>BAIXADA SANTISTA</v>
          </cell>
          <cell r="E77" t="str">
            <v>PRAIA GRANDE</v>
          </cell>
          <cell r="F77">
            <v>354100</v>
          </cell>
          <cell r="G77" t="str">
            <v>Municipal</v>
          </cell>
          <cell r="H77" t="str">
            <v>Direta/OSS</v>
          </cell>
          <cell r="I77">
            <v>9000</v>
          </cell>
          <cell r="J77">
            <v>179</v>
          </cell>
          <cell r="K77">
            <v>18000</v>
          </cell>
          <cell r="M77">
            <v>5390</v>
          </cell>
          <cell r="N77">
            <v>10.920311999999999</v>
          </cell>
          <cell r="O77">
            <v>58860.481679999997</v>
          </cell>
          <cell r="Q77">
            <v>2110</v>
          </cell>
          <cell r="R77">
            <v>10.713900000000001</v>
          </cell>
          <cell r="S77">
            <v>22606.329000000002</v>
          </cell>
          <cell r="T77">
            <v>81466.810679999995</v>
          </cell>
          <cell r="U77">
            <v>0</v>
          </cell>
          <cell r="V77">
            <v>3270</v>
          </cell>
          <cell r="W77">
            <v>8.8693000000000008</v>
          </cell>
          <cell r="X77">
            <v>29002.611000000004</v>
          </cell>
        </row>
        <row r="78">
          <cell r="A78">
            <v>2749319</v>
          </cell>
          <cell r="B78">
            <v>61699567008924</v>
          </cell>
          <cell r="C78" t="str">
            <v>SPDM - Associação para o Desenvolvimento da Medicina / Hospital Municipal Universitário de Taubaté</v>
          </cell>
          <cell r="D78" t="str">
            <v>TAUBATÉ</v>
          </cell>
          <cell r="E78" t="str">
            <v>TAUBATE</v>
          </cell>
          <cell r="F78">
            <v>355410</v>
          </cell>
          <cell r="G78" t="str">
            <v>Municipal</v>
          </cell>
          <cell r="H78" t="str">
            <v>Direta/OSS</v>
          </cell>
          <cell r="I78">
            <v>510</v>
          </cell>
          <cell r="J78">
            <v>2</v>
          </cell>
          <cell r="K78">
            <v>510</v>
          </cell>
          <cell r="M78">
            <v>155</v>
          </cell>
          <cell r="N78">
            <v>10.920311999999999</v>
          </cell>
          <cell r="O78">
            <v>1692.6483599999999</v>
          </cell>
          <cell r="Q78">
            <v>60</v>
          </cell>
          <cell r="R78">
            <v>10.713900000000001</v>
          </cell>
          <cell r="S78">
            <v>642.83400000000006</v>
          </cell>
          <cell r="T78">
            <v>2335.48236</v>
          </cell>
          <cell r="U78">
            <v>0</v>
          </cell>
          <cell r="V78">
            <v>95</v>
          </cell>
          <cell r="W78">
            <v>8.8693000000000008</v>
          </cell>
          <cell r="X78">
            <v>842.58350000000007</v>
          </cell>
        </row>
        <row r="79">
          <cell r="A79">
            <v>2750538</v>
          </cell>
          <cell r="B79">
            <v>57326118000121</v>
          </cell>
          <cell r="C79" t="str">
            <v>Autarquia Hospital Municipal de Iepê</v>
          </cell>
          <cell r="D79" t="str">
            <v>PRESIDENTE PRUDENTE</v>
          </cell>
          <cell r="E79" t="str">
            <v>IEPE</v>
          </cell>
          <cell r="F79">
            <v>351990</v>
          </cell>
          <cell r="G79" t="str">
            <v>Municipal</v>
          </cell>
          <cell r="H79" t="str">
            <v>Direta/OSS</v>
          </cell>
          <cell r="I79">
            <v>30</v>
          </cell>
          <cell r="J79">
            <v>33</v>
          </cell>
          <cell r="K79">
            <v>60</v>
          </cell>
          <cell r="M79">
            <v>20</v>
          </cell>
          <cell r="N79">
            <v>10.920311999999999</v>
          </cell>
          <cell r="O79">
            <v>218.40623999999997</v>
          </cell>
          <cell r="Q79">
            <v>5</v>
          </cell>
          <cell r="R79">
            <v>10.713900000000001</v>
          </cell>
          <cell r="S79">
            <v>53.569500000000005</v>
          </cell>
          <cell r="T79">
            <v>271.97573999999997</v>
          </cell>
          <cell r="U79">
            <v>0</v>
          </cell>
          <cell r="V79">
            <v>10</v>
          </cell>
          <cell r="W79">
            <v>8.8693000000000008</v>
          </cell>
          <cell r="X79">
            <v>88.693000000000012</v>
          </cell>
        </row>
        <row r="80">
          <cell r="A80">
            <v>2751860</v>
          </cell>
          <cell r="B80">
            <v>46392148001868</v>
          </cell>
          <cell r="C80" t="str">
            <v xml:space="preserve">HOSP DIA DA RHC IPIRANGA - FLAVIO GIANNOTTI </v>
          </cell>
          <cell r="D80" t="str">
            <v>GRANDE S. PAULO</v>
          </cell>
          <cell r="E80" t="str">
            <v>SAO PAULO</v>
          </cell>
          <cell r="F80">
            <v>355030</v>
          </cell>
          <cell r="G80" t="str">
            <v>Municipal</v>
          </cell>
          <cell r="H80" t="str">
            <v>Direta/OSS</v>
          </cell>
          <cell r="I80">
            <v>1700</v>
          </cell>
          <cell r="J80">
            <v>453</v>
          </cell>
          <cell r="K80">
            <v>3400</v>
          </cell>
          <cell r="M80">
            <v>1020</v>
          </cell>
          <cell r="N80">
            <v>10.920311999999999</v>
          </cell>
          <cell r="O80">
            <v>11138.718239999998</v>
          </cell>
          <cell r="Q80">
            <v>400</v>
          </cell>
          <cell r="R80">
            <v>10.713900000000001</v>
          </cell>
          <cell r="S80">
            <v>4285.5600000000004</v>
          </cell>
          <cell r="T80">
            <v>15424.27824</v>
          </cell>
          <cell r="U80">
            <v>0</v>
          </cell>
          <cell r="V80">
            <v>620</v>
          </cell>
          <cell r="W80">
            <v>8.8693000000000008</v>
          </cell>
          <cell r="X80">
            <v>5498.9660000000003</v>
          </cell>
        </row>
        <row r="81">
          <cell r="A81">
            <v>2751925</v>
          </cell>
          <cell r="B81">
            <v>11344038000106</v>
          </cell>
          <cell r="C81" t="str">
            <v>Hospital Dia Rede Cidade Ademar</v>
          </cell>
          <cell r="D81" t="str">
            <v>GRANDE S. PAULO</v>
          </cell>
          <cell r="E81" t="str">
            <v>SAO PAULO</v>
          </cell>
          <cell r="F81">
            <v>355030</v>
          </cell>
          <cell r="G81" t="str">
            <v>Municipal</v>
          </cell>
          <cell r="H81" t="str">
            <v>Direta/OSS</v>
          </cell>
          <cell r="I81">
            <v>0</v>
          </cell>
          <cell r="J81">
            <v>0</v>
          </cell>
          <cell r="K81">
            <v>0</v>
          </cell>
          <cell r="M81">
            <v>0</v>
          </cell>
          <cell r="N81">
            <v>10.920311999999999</v>
          </cell>
          <cell r="O81">
            <v>0</v>
          </cell>
          <cell r="Q81">
            <v>0</v>
          </cell>
          <cell r="R81">
            <v>10.713900000000001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8.8693000000000008</v>
          </cell>
          <cell r="X81">
            <v>0</v>
          </cell>
        </row>
        <row r="82">
          <cell r="A82">
            <v>2751976</v>
          </cell>
          <cell r="B82">
            <v>60742616001565</v>
          </cell>
          <cell r="C82" t="str">
            <v>UNIDADE DE INTERNAÇÃO COVID HOSPITAL DIA- SÃO MIGUEL - TITO LOPES</v>
          </cell>
          <cell r="D82" t="str">
            <v>GRANDE S. PAULO</v>
          </cell>
          <cell r="E82" t="str">
            <v>SAO PAULO</v>
          </cell>
          <cell r="F82">
            <v>355030</v>
          </cell>
          <cell r="G82" t="str">
            <v>Municipal</v>
          </cell>
          <cell r="H82" t="str">
            <v>Direta/OSS</v>
          </cell>
          <cell r="I82">
            <v>2500</v>
          </cell>
          <cell r="J82">
            <v>107</v>
          </cell>
          <cell r="K82">
            <v>5000</v>
          </cell>
          <cell r="M82">
            <v>1495</v>
          </cell>
          <cell r="N82">
            <v>10.920311999999999</v>
          </cell>
          <cell r="O82">
            <v>16325.866439999998</v>
          </cell>
          <cell r="Q82">
            <v>585</v>
          </cell>
          <cell r="R82">
            <v>10.713900000000001</v>
          </cell>
          <cell r="S82">
            <v>6267.6315000000004</v>
          </cell>
          <cell r="T82">
            <v>22593.497939999997</v>
          </cell>
          <cell r="U82">
            <v>0</v>
          </cell>
          <cell r="V82">
            <v>910</v>
          </cell>
          <cell r="W82">
            <v>8.8693000000000008</v>
          </cell>
          <cell r="X82">
            <v>8071.063000000001</v>
          </cell>
        </row>
        <row r="83">
          <cell r="A83">
            <v>2786680</v>
          </cell>
          <cell r="B83">
            <v>46392148003054</v>
          </cell>
          <cell r="C83" t="str">
            <v>Hospital Municipal Dr. Fernando Mauro Pires da Rocha</v>
          </cell>
          <cell r="D83" t="str">
            <v>GRANDE S. PAULO</v>
          </cell>
          <cell r="E83" t="str">
            <v>SAO PAULO</v>
          </cell>
          <cell r="F83">
            <v>355030</v>
          </cell>
          <cell r="G83" t="str">
            <v>Municipal</v>
          </cell>
          <cell r="H83" t="str">
            <v>Direta/OSS</v>
          </cell>
          <cell r="I83">
            <v>2361</v>
          </cell>
          <cell r="J83">
            <v>588</v>
          </cell>
          <cell r="K83">
            <v>4722</v>
          </cell>
          <cell r="M83">
            <v>1415</v>
          </cell>
          <cell r="N83">
            <v>10.920311999999999</v>
          </cell>
          <cell r="O83">
            <v>15452.241479999999</v>
          </cell>
          <cell r="Q83">
            <v>555</v>
          </cell>
          <cell r="R83">
            <v>10.713900000000001</v>
          </cell>
          <cell r="S83">
            <v>5946.2145</v>
          </cell>
          <cell r="T83">
            <v>21398.455979999999</v>
          </cell>
          <cell r="U83">
            <v>0</v>
          </cell>
          <cell r="V83">
            <v>860</v>
          </cell>
          <cell r="W83">
            <v>8.8693000000000008</v>
          </cell>
          <cell r="X83">
            <v>7627.5980000000009</v>
          </cell>
        </row>
        <row r="84">
          <cell r="A84">
            <v>2789353</v>
          </cell>
          <cell r="B84" t="str">
            <v>44959021/0001-04</v>
          </cell>
          <cell r="C84" t="str">
            <v>UPA Prof Dr Matheus Santa Maria ( UPA Rodoviario)</v>
          </cell>
          <cell r="D84" t="str">
            <v>BAIXADA SANTISTA</v>
          </cell>
          <cell r="E84" t="str">
            <v>GUARUJA</v>
          </cell>
          <cell r="F84">
            <v>351870</v>
          </cell>
          <cell r="G84" t="str">
            <v>Municipal</v>
          </cell>
          <cell r="H84" t="str">
            <v>Direta/OSS</v>
          </cell>
          <cell r="I84">
            <v>3500</v>
          </cell>
          <cell r="J84">
            <v>0</v>
          </cell>
          <cell r="K84">
            <v>7000</v>
          </cell>
          <cell r="M84">
            <v>2095</v>
          </cell>
          <cell r="N84">
            <v>10.920311999999999</v>
          </cell>
          <cell r="O84">
            <v>22878.053639999998</v>
          </cell>
          <cell r="Q84">
            <v>820</v>
          </cell>
          <cell r="R84">
            <v>10.713900000000001</v>
          </cell>
          <cell r="S84">
            <v>8785.398000000001</v>
          </cell>
          <cell r="T84">
            <v>31663.451639999999</v>
          </cell>
          <cell r="U84">
            <v>0</v>
          </cell>
          <cell r="V84">
            <v>1275</v>
          </cell>
          <cell r="W84">
            <v>8.8693000000000008</v>
          </cell>
          <cell r="X84">
            <v>11308.357500000002</v>
          </cell>
        </row>
        <row r="85">
          <cell r="A85">
            <v>2792346</v>
          </cell>
          <cell r="B85">
            <v>46341038000129</v>
          </cell>
          <cell r="C85" t="str">
            <v>UPA Piracicamirim "Dr. Fortunato Losso Neto" Piracicaba</v>
          </cell>
          <cell r="D85" t="str">
            <v>PIRACICABA</v>
          </cell>
          <cell r="E85" t="str">
            <v>PIRACICABA</v>
          </cell>
          <cell r="F85">
            <v>353870</v>
          </cell>
          <cell r="G85" t="str">
            <v>Municipal</v>
          </cell>
          <cell r="H85" t="str">
            <v>Direta/OSS</v>
          </cell>
          <cell r="I85">
            <v>50</v>
          </cell>
          <cell r="J85">
            <v>0</v>
          </cell>
          <cell r="K85">
            <v>100</v>
          </cell>
          <cell r="M85">
            <v>30</v>
          </cell>
          <cell r="N85">
            <v>10.920311999999999</v>
          </cell>
          <cell r="O85">
            <v>327.60935999999998</v>
          </cell>
          <cell r="Q85">
            <v>10</v>
          </cell>
          <cell r="R85">
            <v>10.713900000000001</v>
          </cell>
          <cell r="S85">
            <v>107.13900000000001</v>
          </cell>
          <cell r="T85">
            <v>434.74835999999999</v>
          </cell>
          <cell r="U85">
            <v>0</v>
          </cell>
          <cell r="V85">
            <v>20</v>
          </cell>
          <cell r="W85">
            <v>8.8693000000000008</v>
          </cell>
          <cell r="X85">
            <v>177.38600000000002</v>
          </cell>
        </row>
        <row r="86">
          <cell r="A86">
            <v>2793512</v>
          </cell>
          <cell r="B86">
            <v>11680230000165</v>
          </cell>
          <cell r="C86" t="str">
            <v>UNIDADE MISTA DE SAÚDE DE DUMONT</v>
          </cell>
          <cell r="D86" t="str">
            <v>RIBEIRÃO PRETO</v>
          </cell>
          <cell r="E86" t="str">
            <v>DUMONT</v>
          </cell>
          <cell r="F86">
            <v>351460</v>
          </cell>
          <cell r="G86" t="str">
            <v>Municipal</v>
          </cell>
          <cell r="H86" t="str">
            <v>Direta/OSS</v>
          </cell>
          <cell r="I86">
            <v>0</v>
          </cell>
          <cell r="J86">
            <v>0</v>
          </cell>
          <cell r="K86">
            <v>200</v>
          </cell>
          <cell r="M86">
            <v>60</v>
          </cell>
          <cell r="N86">
            <v>10.920311999999999</v>
          </cell>
          <cell r="O86">
            <v>655.21871999999996</v>
          </cell>
          <cell r="Q86">
            <v>25</v>
          </cell>
          <cell r="R86">
            <v>10.713900000000001</v>
          </cell>
          <cell r="S86">
            <v>267.84750000000003</v>
          </cell>
          <cell r="T86">
            <v>923.06621999999993</v>
          </cell>
          <cell r="U86">
            <v>0</v>
          </cell>
          <cell r="V86">
            <v>35</v>
          </cell>
          <cell r="W86">
            <v>8.8693000000000008</v>
          </cell>
          <cell r="X86">
            <v>310.42550000000006</v>
          </cell>
        </row>
        <row r="87">
          <cell r="A87">
            <v>2825260</v>
          </cell>
          <cell r="B87" t="str">
            <v>45.787.660/0001-00</v>
          </cell>
          <cell r="C87" t="str">
            <v>Unidade de Pronto Atendimento UPA Makarenko</v>
          </cell>
          <cell r="D87" t="str">
            <v>CAMPINAS</v>
          </cell>
          <cell r="E87" t="str">
            <v>SUMARE</v>
          </cell>
          <cell r="F87">
            <v>355240</v>
          </cell>
          <cell r="G87" t="str">
            <v>Municipal</v>
          </cell>
          <cell r="H87" t="str">
            <v>Direta/OSS</v>
          </cell>
          <cell r="I87">
            <v>5000</v>
          </cell>
          <cell r="J87">
            <v>0</v>
          </cell>
          <cell r="K87">
            <v>10000</v>
          </cell>
          <cell r="M87">
            <v>2995</v>
          </cell>
          <cell r="N87">
            <v>10.920311999999999</v>
          </cell>
          <cell r="O87">
            <v>32706.334439999999</v>
          </cell>
          <cell r="Q87">
            <v>1175</v>
          </cell>
          <cell r="R87">
            <v>10.713900000000001</v>
          </cell>
          <cell r="S87">
            <v>12588.8325</v>
          </cell>
          <cell r="T87">
            <v>45295.166939999996</v>
          </cell>
          <cell r="U87">
            <v>0</v>
          </cell>
          <cell r="V87">
            <v>1820</v>
          </cell>
          <cell r="W87">
            <v>8.8693000000000008</v>
          </cell>
          <cell r="X87">
            <v>16142.126000000002</v>
          </cell>
        </row>
        <row r="88">
          <cell r="A88">
            <v>3021378</v>
          </cell>
          <cell r="B88">
            <v>46177523000109</v>
          </cell>
          <cell r="C88" t="str">
            <v>HOSPITAL MUNICIPAL DE SÃO VICENTE</v>
          </cell>
          <cell r="D88" t="str">
            <v>BAIXADA SANTISTA</v>
          </cell>
          <cell r="E88" t="str">
            <v>SAO VICENTE</v>
          </cell>
          <cell r="F88">
            <v>355100</v>
          </cell>
          <cell r="G88" t="str">
            <v>Municipal</v>
          </cell>
          <cell r="H88" t="str">
            <v>Direta/OSS</v>
          </cell>
          <cell r="I88">
            <v>0</v>
          </cell>
          <cell r="J88">
            <v>0</v>
          </cell>
          <cell r="K88">
            <v>0</v>
          </cell>
          <cell r="M88">
            <v>0</v>
          </cell>
          <cell r="N88">
            <v>10.920311999999999</v>
          </cell>
          <cell r="O88">
            <v>0</v>
          </cell>
          <cell r="Q88">
            <v>0</v>
          </cell>
          <cell r="R88">
            <v>10.713900000000001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8.8693000000000008</v>
          </cell>
          <cell r="X88">
            <v>0</v>
          </cell>
        </row>
        <row r="89">
          <cell r="A89">
            <v>3212130</v>
          </cell>
          <cell r="B89">
            <v>61699567000354</v>
          </cell>
          <cell r="C89" t="str">
            <v xml:space="preserve">SPDM - ASSOCIAÇÃO PAULISTA PARA O DESENVOLVIMENTO DA MEDICINA </v>
          </cell>
          <cell r="D89" t="str">
            <v>GRANDE S. PAULO</v>
          </cell>
          <cell r="E89" t="str">
            <v>SAO PAULO</v>
          </cell>
          <cell r="F89">
            <v>355030</v>
          </cell>
          <cell r="G89" t="str">
            <v>Municipal</v>
          </cell>
          <cell r="H89" t="str">
            <v>Direta/OSS</v>
          </cell>
          <cell r="I89">
            <v>14500</v>
          </cell>
          <cell r="J89">
            <v>1000</v>
          </cell>
          <cell r="K89">
            <v>29000</v>
          </cell>
          <cell r="M89">
            <v>8680</v>
          </cell>
          <cell r="N89">
            <v>10.920311999999999</v>
          </cell>
          <cell r="O89">
            <v>94788.308159999986</v>
          </cell>
          <cell r="Q89">
            <v>3405</v>
          </cell>
          <cell r="R89">
            <v>10.713900000000001</v>
          </cell>
          <cell r="S89">
            <v>36480.8295</v>
          </cell>
          <cell r="T89">
            <v>131269.13765999998</v>
          </cell>
          <cell r="U89">
            <v>0</v>
          </cell>
          <cell r="V89">
            <v>5270</v>
          </cell>
          <cell r="W89">
            <v>8.8693000000000008</v>
          </cell>
          <cell r="X89">
            <v>46741.211000000003</v>
          </cell>
        </row>
        <row r="90">
          <cell r="A90">
            <v>3636429</v>
          </cell>
          <cell r="B90">
            <v>44477909000100</v>
          </cell>
          <cell r="C90" t="str">
            <v>Pronto Atendimento Zona Sul</v>
          </cell>
          <cell r="D90" t="str">
            <v>MARÍLIA</v>
          </cell>
          <cell r="E90" t="str">
            <v>MARILIA</v>
          </cell>
          <cell r="F90">
            <v>352900</v>
          </cell>
          <cell r="G90" t="str">
            <v>Municipal</v>
          </cell>
          <cell r="H90" t="str">
            <v>Direta/OSS</v>
          </cell>
          <cell r="I90">
            <v>850</v>
          </cell>
          <cell r="J90">
            <v>1</v>
          </cell>
          <cell r="K90">
            <v>850</v>
          </cell>
          <cell r="M90">
            <v>255</v>
          </cell>
          <cell r="N90">
            <v>10.920311999999999</v>
          </cell>
          <cell r="O90">
            <v>2784.6795599999996</v>
          </cell>
          <cell r="Q90">
            <v>100</v>
          </cell>
          <cell r="R90">
            <v>10.713900000000001</v>
          </cell>
          <cell r="S90">
            <v>1071.3900000000001</v>
          </cell>
          <cell r="T90">
            <v>3856.0695599999999</v>
          </cell>
          <cell r="U90">
            <v>0</v>
          </cell>
          <cell r="V90">
            <v>155</v>
          </cell>
          <cell r="W90">
            <v>8.8693000000000008</v>
          </cell>
          <cell r="X90">
            <v>1374.7415000000001</v>
          </cell>
        </row>
        <row r="91">
          <cell r="A91">
            <v>4047184</v>
          </cell>
          <cell r="B91">
            <v>45276128000110</v>
          </cell>
          <cell r="C91" t="str">
            <v>UPA DR ANTONIO ALONSO MARTINEZ VILA XAVIER</v>
          </cell>
          <cell r="D91" t="str">
            <v>ARARAQUARA</v>
          </cell>
          <cell r="E91" t="str">
            <v>ARARAQUARA</v>
          </cell>
          <cell r="F91">
            <v>350320</v>
          </cell>
          <cell r="G91" t="str">
            <v>Municipal</v>
          </cell>
          <cell r="H91" t="str">
            <v>Direta/OSS</v>
          </cell>
          <cell r="I91">
            <v>7</v>
          </cell>
          <cell r="J91">
            <v>1</v>
          </cell>
          <cell r="K91">
            <v>14</v>
          </cell>
          <cell r="M91">
            <v>5</v>
          </cell>
          <cell r="N91">
            <v>10.920311999999999</v>
          </cell>
          <cell r="O91">
            <v>54.601559999999992</v>
          </cell>
          <cell r="Q91">
            <v>0</v>
          </cell>
          <cell r="R91">
            <v>10.713900000000001</v>
          </cell>
          <cell r="S91">
            <v>0</v>
          </cell>
          <cell r="T91">
            <v>54.601559999999992</v>
          </cell>
          <cell r="U91">
            <v>0</v>
          </cell>
          <cell r="V91">
            <v>5</v>
          </cell>
          <cell r="W91">
            <v>8.8693000000000008</v>
          </cell>
          <cell r="X91">
            <v>44.346500000000006</v>
          </cell>
        </row>
        <row r="92">
          <cell r="A92">
            <v>5200105</v>
          </cell>
          <cell r="B92" t="str">
            <v>67.642.496/0005-00</v>
          </cell>
          <cell r="C92" t="str">
            <v>Hospital Municipal Pimentas Bonsucesso</v>
          </cell>
          <cell r="D92" t="str">
            <v>GRANDE S. PAULO</v>
          </cell>
          <cell r="E92" t="str">
            <v>GUARULHOS</v>
          </cell>
          <cell r="F92">
            <v>351880</v>
          </cell>
          <cell r="G92" t="str">
            <v>Municipal</v>
          </cell>
          <cell r="H92" t="str">
            <v>Direta/OSS</v>
          </cell>
          <cell r="I92">
            <v>63</v>
          </cell>
          <cell r="J92">
            <v>50</v>
          </cell>
          <cell r="K92">
            <v>126</v>
          </cell>
          <cell r="M92">
            <v>40</v>
          </cell>
          <cell r="N92">
            <v>10.920311999999999</v>
          </cell>
          <cell r="O92">
            <v>436.81247999999994</v>
          </cell>
          <cell r="Q92">
            <v>20</v>
          </cell>
          <cell r="R92">
            <v>10.713900000000001</v>
          </cell>
          <cell r="S92">
            <v>214.27800000000002</v>
          </cell>
          <cell r="T92">
            <v>651.09047999999996</v>
          </cell>
          <cell r="U92">
            <v>0</v>
          </cell>
          <cell r="V92">
            <v>25</v>
          </cell>
          <cell r="W92">
            <v>8.8693000000000008</v>
          </cell>
          <cell r="X92">
            <v>221.73250000000002</v>
          </cell>
        </row>
        <row r="93">
          <cell r="A93">
            <v>5272327</v>
          </cell>
          <cell r="B93">
            <v>46578506000183</v>
          </cell>
          <cell r="C93" t="str">
            <v>Farmácia/Almoxarifado da Saúde - Prefeitura da Estância Balneária de Mongaguá</v>
          </cell>
          <cell r="D93" t="str">
            <v>BAIXADA SANTISTA</v>
          </cell>
          <cell r="E93" t="str">
            <v>MONGAGUA</v>
          </cell>
          <cell r="F93">
            <v>353110</v>
          </cell>
          <cell r="G93" t="str">
            <v>Municipal</v>
          </cell>
          <cell r="H93" t="str">
            <v>Direta/OSS</v>
          </cell>
          <cell r="I93">
            <v>100</v>
          </cell>
          <cell r="J93">
            <v>0</v>
          </cell>
          <cell r="K93">
            <v>200</v>
          </cell>
          <cell r="M93">
            <v>60</v>
          </cell>
          <cell r="N93">
            <v>10.920311999999999</v>
          </cell>
          <cell r="O93">
            <v>655.21871999999996</v>
          </cell>
          <cell r="Q93">
            <v>25</v>
          </cell>
          <cell r="R93">
            <v>10.713900000000001</v>
          </cell>
          <cell r="S93">
            <v>267.84750000000003</v>
          </cell>
          <cell r="T93">
            <v>923.06621999999993</v>
          </cell>
          <cell r="U93">
            <v>0</v>
          </cell>
          <cell r="V93">
            <v>35</v>
          </cell>
          <cell r="W93">
            <v>8.8693000000000008</v>
          </cell>
          <cell r="X93">
            <v>310.42550000000006</v>
          </cell>
        </row>
        <row r="94">
          <cell r="A94">
            <v>5420938</v>
          </cell>
          <cell r="B94">
            <v>60742616001301</v>
          </cell>
          <cell r="C94" t="str">
            <v>Hospital Municipal Cidade Tiradentes Carmem Prudente</v>
          </cell>
          <cell r="D94" t="str">
            <v>GRANDE S. PAULO</v>
          </cell>
          <cell r="E94" t="str">
            <v>SAO PAULO</v>
          </cell>
          <cell r="F94">
            <v>355030</v>
          </cell>
          <cell r="G94" t="str">
            <v>Municipal</v>
          </cell>
          <cell r="H94" t="str">
            <v>Direta/OSS</v>
          </cell>
          <cell r="I94">
            <v>10152</v>
          </cell>
          <cell r="J94">
            <v>1590</v>
          </cell>
          <cell r="K94">
            <v>20304</v>
          </cell>
          <cell r="M94">
            <v>6080</v>
          </cell>
          <cell r="N94">
            <v>10.920311999999999</v>
          </cell>
          <cell r="O94">
            <v>66395.496959999989</v>
          </cell>
          <cell r="Q94">
            <v>2380</v>
          </cell>
          <cell r="R94">
            <v>10.713900000000001</v>
          </cell>
          <cell r="S94">
            <v>25499.082000000002</v>
          </cell>
          <cell r="T94">
            <v>91894.578959999984</v>
          </cell>
          <cell r="U94">
            <v>0</v>
          </cell>
          <cell r="V94">
            <v>3690</v>
          </cell>
          <cell r="W94">
            <v>8.8693000000000008</v>
          </cell>
          <cell r="X94">
            <v>32727.717000000004</v>
          </cell>
        </row>
        <row r="95">
          <cell r="A95">
            <v>5935857</v>
          </cell>
          <cell r="B95">
            <v>59307595000175</v>
          </cell>
          <cell r="C95" t="str">
            <v>HOSPITAL MUNICIPAL DE EMERGÊNCIAS ALBERT SABIN</v>
          </cell>
          <cell r="D95" t="str">
            <v>GRANDE S. PAULO</v>
          </cell>
          <cell r="E95" t="str">
            <v>SAO CAETANO DO SUL</v>
          </cell>
          <cell r="F95">
            <v>354880</v>
          </cell>
          <cell r="G95" t="str">
            <v>Municipal</v>
          </cell>
          <cell r="H95" t="str">
            <v>Direta/OSS</v>
          </cell>
          <cell r="I95">
            <v>5000</v>
          </cell>
          <cell r="J95">
            <v>2273</v>
          </cell>
          <cell r="K95">
            <v>10000</v>
          </cell>
          <cell r="M95">
            <v>2995</v>
          </cell>
          <cell r="N95">
            <v>10.920311999999999</v>
          </cell>
          <cell r="O95">
            <v>32706.334439999999</v>
          </cell>
          <cell r="Q95">
            <v>1175</v>
          </cell>
          <cell r="R95">
            <v>10.713900000000001</v>
          </cell>
          <cell r="S95">
            <v>12588.8325</v>
          </cell>
          <cell r="T95">
            <v>45295.166939999996</v>
          </cell>
          <cell r="U95">
            <v>0</v>
          </cell>
          <cell r="V95">
            <v>1820</v>
          </cell>
          <cell r="W95">
            <v>8.8693000000000008</v>
          </cell>
          <cell r="X95">
            <v>16142.126000000002</v>
          </cell>
        </row>
        <row r="96">
          <cell r="A96">
            <v>6020917</v>
          </cell>
          <cell r="B96">
            <v>57571275000879</v>
          </cell>
          <cell r="C96" t="str">
            <v>Hospital da Mulher Maria José dos Santos Stein</v>
          </cell>
          <cell r="D96" t="str">
            <v>GRANDE S. PAULO</v>
          </cell>
          <cell r="E96" t="str">
            <v>SANTO ANDRE</v>
          </cell>
          <cell r="F96">
            <v>354780</v>
          </cell>
          <cell r="G96" t="str">
            <v>Municipal</v>
          </cell>
          <cell r="H96" t="str">
            <v>Direta/OSS</v>
          </cell>
          <cell r="I96">
            <v>300</v>
          </cell>
          <cell r="J96">
            <v>100</v>
          </cell>
          <cell r="K96">
            <v>300</v>
          </cell>
          <cell r="M96">
            <v>90</v>
          </cell>
          <cell r="N96">
            <v>10.920311999999999</v>
          </cell>
          <cell r="O96">
            <v>982.82807999999989</v>
          </cell>
          <cell r="Q96">
            <v>35</v>
          </cell>
          <cell r="R96">
            <v>10.713900000000001</v>
          </cell>
          <cell r="S96">
            <v>374.98650000000004</v>
          </cell>
          <cell r="T96">
            <v>1357.81458</v>
          </cell>
          <cell r="U96">
            <v>0</v>
          </cell>
          <cell r="V96">
            <v>55</v>
          </cell>
          <cell r="W96">
            <v>8.8693000000000008</v>
          </cell>
          <cell r="X96">
            <v>487.81150000000002</v>
          </cell>
        </row>
        <row r="97">
          <cell r="A97">
            <v>6048110</v>
          </cell>
          <cell r="B97">
            <v>46523031000128</v>
          </cell>
          <cell r="C97" t="str">
            <v>PRONTO SOCORRO MUNICIPAL DE ITAPEVI</v>
          </cell>
          <cell r="D97" t="str">
            <v>GRANDE S. PAULO</v>
          </cell>
          <cell r="E97" t="str">
            <v>ITAPEVI</v>
          </cell>
          <cell r="F97">
            <v>352250</v>
          </cell>
          <cell r="G97" t="str">
            <v>Municipal</v>
          </cell>
          <cell r="H97" t="str">
            <v>Direta/OSS</v>
          </cell>
          <cell r="I97">
            <v>575</v>
          </cell>
          <cell r="J97">
            <v>0</v>
          </cell>
          <cell r="K97">
            <v>1150</v>
          </cell>
          <cell r="M97">
            <v>345</v>
          </cell>
          <cell r="N97">
            <v>10.920311999999999</v>
          </cell>
          <cell r="O97">
            <v>3767.5076399999998</v>
          </cell>
          <cell r="Q97">
            <v>135</v>
          </cell>
          <cell r="R97">
            <v>10.713900000000001</v>
          </cell>
          <cell r="S97">
            <v>1446.3765000000001</v>
          </cell>
          <cell r="T97">
            <v>5213.8841400000001</v>
          </cell>
          <cell r="U97">
            <v>0</v>
          </cell>
          <cell r="V97">
            <v>210</v>
          </cell>
          <cell r="W97">
            <v>8.8693000000000008</v>
          </cell>
          <cell r="X97">
            <v>1862.5530000000001</v>
          </cell>
        </row>
        <row r="98">
          <cell r="A98">
            <v>6095666</v>
          </cell>
          <cell r="B98">
            <v>61699567001830</v>
          </cell>
          <cell r="C98" t="str">
            <v>Hospital Municipal de Barueri Dr Francisco Mouran</v>
          </cell>
          <cell r="D98" t="str">
            <v>GRANDE S. PAULO</v>
          </cell>
          <cell r="E98" t="str">
            <v>BARUERI</v>
          </cell>
          <cell r="F98">
            <v>350570</v>
          </cell>
          <cell r="G98" t="str">
            <v>Municipal</v>
          </cell>
          <cell r="H98" t="str">
            <v>Direta/OSS</v>
          </cell>
          <cell r="I98">
            <v>6593</v>
          </cell>
          <cell r="J98">
            <v>1367</v>
          </cell>
          <cell r="K98">
            <v>13186</v>
          </cell>
          <cell r="M98">
            <v>3945</v>
          </cell>
          <cell r="N98">
            <v>10.920311999999999</v>
          </cell>
          <cell r="O98">
            <v>43080.630839999998</v>
          </cell>
          <cell r="Q98">
            <v>1545</v>
          </cell>
          <cell r="R98">
            <v>10.713900000000001</v>
          </cell>
          <cell r="S98">
            <v>16552.9755</v>
          </cell>
          <cell r="T98">
            <v>59633.606339999998</v>
          </cell>
          <cell r="U98">
            <v>0</v>
          </cell>
          <cell r="V98">
            <v>2400</v>
          </cell>
          <cell r="W98">
            <v>8.8693000000000008</v>
          </cell>
          <cell r="X98">
            <v>21286.320000000003</v>
          </cell>
        </row>
        <row r="99">
          <cell r="A99">
            <v>6270107</v>
          </cell>
          <cell r="B99">
            <v>46588950000180</v>
          </cell>
          <cell r="C99" t="str">
            <v>PRONTO SOCORRO SANTO ANTONIO</v>
          </cell>
          <cell r="D99" t="str">
            <v>S. JOSÉ R. PRETO</v>
          </cell>
          <cell r="E99" t="str">
            <v>SAO JOSE DO RIO PRETO</v>
          </cell>
          <cell r="F99">
            <v>354980</v>
          </cell>
          <cell r="G99" t="str">
            <v>Municipal</v>
          </cell>
          <cell r="H99" t="str">
            <v>Direta/OSS</v>
          </cell>
          <cell r="I99">
            <v>100</v>
          </cell>
          <cell r="J99">
            <v>0</v>
          </cell>
          <cell r="K99">
            <v>200</v>
          </cell>
          <cell r="M99">
            <v>60</v>
          </cell>
          <cell r="N99">
            <v>10.920311999999999</v>
          </cell>
          <cell r="O99">
            <v>655.21871999999996</v>
          </cell>
          <cell r="Q99">
            <v>25</v>
          </cell>
          <cell r="R99">
            <v>10.713900000000001</v>
          </cell>
          <cell r="S99">
            <v>267.84750000000003</v>
          </cell>
          <cell r="T99">
            <v>923.06621999999993</v>
          </cell>
          <cell r="U99">
            <v>0</v>
          </cell>
          <cell r="V99">
            <v>35</v>
          </cell>
          <cell r="W99">
            <v>8.8693000000000008</v>
          </cell>
          <cell r="X99">
            <v>310.42550000000006</v>
          </cell>
        </row>
        <row r="100">
          <cell r="A100">
            <v>6270131</v>
          </cell>
          <cell r="B100">
            <v>46588950000180</v>
          </cell>
          <cell r="C100" t="str">
            <v>UPA JAGUARE</v>
          </cell>
          <cell r="D100" t="str">
            <v>S. JOSÉ R. PRETO</v>
          </cell>
          <cell r="E100" t="str">
            <v>SAO JOSE DO RIO PRETO</v>
          </cell>
          <cell r="F100">
            <v>354980</v>
          </cell>
          <cell r="G100" t="str">
            <v>Municipal</v>
          </cell>
          <cell r="H100" t="str">
            <v>Direta/OSS</v>
          </cell>
          <cell r="I100">
            <v>100</v>
          </cell>
          <cell r="J100">
            <v>14</v>
          </cell>
          <cell r="K100">
            <v>200</v>
          </cell>
          <cell r="M100">
            <v>60</v>
          </cell>
          <cell r="N100">
            <v>10.920311999999999</v>
          </cell>
          <cell r="O100">
            <v>655.21871999999996</v>
          </cell>
          <cell r="Q100">
            <v>25</v>
          </cell>
          <cell r="R100">
            <v>10.713900000000001</v>
          </cell>
          <cell r="S100">
            <v>267.84750000000003</v>
          </cell>
          <cell r="T100">
            <v>923.06621999999993</v>
          </cell>
          <cell r="U100">
            <v>0</v>
          </cell>
          <cell r="V100">
            <v>35</v>
          </cell>
          <cell r="W100">
            <v>8.8693000000000008</v>
          </cell>
          <cell r="X100">
            <v>310.42550000000006</v>
          </cell>
        </row>
        <row r="101">
          <cell r="A101">
            <v>6603378</v>
          </cell>
          <cell r="B101" t="str">
            <v>46.634.309.001-34</v>
          </cell>
          <cell r="C101" t="str">
            <v>Hospital Municipal Leonardus Van Mellis</v>
          </cell>
          <cell r="D101" t="str">
            <v>BAURU</v>
          </cell>
          <cell r="E101" t="str">
            <v>PARANAPANEMA</v>
          </cell>
          <cell r="F101">
            <v>353580</v>
          </cell>
          <cell r="G101" t="str">
            <v>Municipal</v>
          </cell>
          <cell r="H101" t="str">
            <v>Direta/OSS</v>
          </cell>
          <cell r="I101">
            <v>20</v>
          </cell>
          <cell r="J101">
            <v>7</v>
          </cell>
          <cell r="K101">
            <v>40</v>
          </cell>
          <cell r="M101">
            <v>10</v>
          </cell>
          <cell r="N101">
            <v>10.920311999999999</v>
          </cell>
          <cell r="O101">
            <v>109.20311999999998</v>
          </cell>
          <cell r="Q101">
            <v>5</v>
          </cell>
          <cell r="R101">
            <v>10.713900000000001</v>
          </cell>
          <cell r="S101">
            <v>53.569500000000005</v>
          </cell>
          <cell r="T101">
            <v>162.77261999999999</v>
          </cell>
          <cell r="U101">
            <v>0</v>
          </cell>
          <cell r="V101">
            <v>5</v>
          </cell>
          <cell r="W101">
            <v>8.8693000000000008</v>
          </cell>
          <cell r="X101">
            <v>44.346500000000006</v>
          </cell>
        </row>
        <row r="102">
          <cell r="A102">
            <v>6680968</v>
          </cell>
          <cell r="B102">
            <v>45755238000165</v>
          </cell>
          <cell r="C102" t="str">
            <v>UBS Irmã Luizinha Mercante - Hospital Santo Antônio</v>
          </cell>
          <cell r="D102" t="str">
            <v>CAMPINAS</v>
          </cell>
          <cell r="E102" t="str">
            <v>MORUNGABA</v>
          </cell>
          <cell r="F102">
            <v>353200</v>
          </cell>
          <cell r="G102" t="str">
            <v>Municipal</v>
          </cell>
          <cell r="H102" t="str">
            <v>Direta/OSS</v>
          </cell>
          <cell r="I102">
            <v>13</v>
          </cell>
          <cell r="J102">
            <v>0</v>
          </cell>
          <cell r="K102">
            <v>25</v>
          </cell>
          <cell r="M102">
            <v>5</v>
          </cell>
          <cell r="N102">
            <v>10.920311999999999</v>
          </cell>
          <cell r="O102">
            <v>54.601559999999992</v>
          </cell>
          <cell r="Q102">
            <v>5</v>
          </cell>
          <cell r="R102">
            <v>10.713900000000001</v>
          </cell>
          <cell r="S102">
            <v>53.569500000000005</v>
          </cell>
          <cell r="T102">
            <v>108.17106</v>
          </cell>
          <cell r="U102">
            <v>0</v>
          </cell>
          <cell r="V102">
            <v>5</v>
          </cell>
          <cell r="W102">
            <v>8.8693000000000008</v>
          </cell>
          <cell r="X102">
            <v>44.346500000000006</v>
          </cell>
        </row>
        <row r="103">
          <cell r="A103">
            <v>6938361</v>
          </cell>
          <cell r="B103">
            <v>59307595000175</v>
          </cell>
          <cell r="C103" t="str">
            <v>HOSPITAL SAO CAETANO</v>
          </cell>
          <cell r="D103" t="str">
            <v>GRANDE S. PAULO</v>
          </cell>
          <cell r="E103" t="str">
            <v>SAO CAETANO DO SUL</v>
          </cell>
          <cell r="F103">
            <v>354880</v>
          </cell>
          <cell r="G103" t="str">
            <v>Municipal</v>
          </cell>
          <cell r="H103" t="str">
            <v>Direta/OSS</v>
          </cell>
          <cell r="I103">
            <v>1000</v>
          </cell>
          <cell r="J103">
            <v>454</v>
          </cell>
          <cell r="K103">
            <v>2000</v>
          </cell>
          <cell r="M103">
            <v>600</v>
          </cell>
          <cell r="N103">
            <v>10.920311999999999</v>
          </cell>
          <cell r="O103">
            <v>6552.1871999999994</v>
          </cell>
          <cell r="Q103">
            <v>235</v>
          </cell>
          <cell r="R103">
            <v>10.713900000000001</v>
          </cell>
          <cell r="S103">
            <v>2517.7665000000002</v>
          </cell>
          <cell r="T103">
            <v>9069.9537</v>
          </cell>
          <cell r="U103">
            <v>0</v>
          </cell>
          <cell r="V103">
            <v>365</v>
          </cell>
          <cell r="W103">
            <v>8.8693000000000008</v>
          </cell>
          <cell r="X103">
            <v>3237.2945000000004</v>
          </cell>
        </row>
        <row r="104">
          <cell r="A104">
            <v>6998704</v>
          </cell>
          <cell r="B104">
            <v>58200015000183</v>
          </cell>
          <cell r="C104" t="str">
            <v>COMPLEXO HOSPITALAR DOS ESTIVADORES</v>
          </cell>
          <cell r="D104" t="str">
            <v>BAIXADA SANTISTA</v>
          </cell>
          <cell r="E104" t="str">
            <v>SANTOS</v>
          </cell>
          <cell r="F104">
            <v>354850</v>
          </cell>
          <cell r="G104" t="str">
            <v>Municipal</v>
          </cell>
          <cell r="H104" t="str">
            <v>Direta/OSS</v>
          </cell>
          <cell r="I104">
            <v>5850</v>
          </cell>
          <cell r="J104">
            <v>3500</v>
          </cell>
          <cell r="K104">
            <v>11700</v>
          </cell>
          <cell r="M104">
            <v>3500</v>
          </cell>
          <cell r="N104">
            <v>10.920311999999999</v>
          </cell>
          <cell r="O104">
            <v>38221.091999999997</v>
          </cell>
          <cell r="Q104">
            <v>1375</v>
          </cell>
          <cell r="R104">
            <v>10.713900000000001</v>
          </cell>
          <cell r="S104">
            <v>14731.612500000001</v>
          </cell>
          <cell r="T104">
            <v>52952.7045</v>
          </cell>
          <cell r="U104">
            <v>0</v>
          </cell>
          <cell r="V104">
            <v>2130</v>
          </cell>
          <cell r="W104">
            <v>8.8693000000000008</v>
          </cell>
          <cell r="X104">
            <v>18891.609</v>
          </cell>
        </row>
        <row r="105">
          <cell r="A105">
            <v>7019076</v>
          </cell>
          <cell r="B105">
            <v>68311216000888</v>
          </cell>
          <cell r="C105" t="str">
            <v>UNIDADE DE INTERNAÇÃO DE COVID HOSPITAL DIA BRASILANDIA FO</v>
          </cell>
          <cell r="D105" t="str">
            <v>GRANDE S. PAULO</v>
          </cell>
          <cell r="E105" t="str">
            <v>SAO PAULO</v>
          </cell>
          <cell r="F105">
            <v>355030</v>
          </cell>
          <cell r="G105" t="str">
            <v>Municipal</v>
          </cell>
          <cell r="H105" t="str">
            <v>Direta/OSS</v>
          </cell>
          <cell r="I105">
            <v>1440</v>
          </cell>
          <cell r="J105">
            <v>396</v>
          </cell>
          <cell r="K105">
            <v>2880</v>
          </cell>
          <cell r="M105">
            <v>860</v>
          </cell>
          <cell r="N105">
            <v>10.920311999999999</v>
          </cell>
          <cell r="O105">
            <v>9391.4683199999999</v>
          </cell>
          <cell r="Q105">
            <v>340</v>
          </cell>
          <cell r="R105">
            <v>10.713900000000001</v>
          </cell>
          <cell r="S105">
            <v>3642.7260000000001</v>
          </cell>
          <cell r="T105">
            <v>13034.194320000001</v>
          </cell>
          <cell r="U105">
            <v>0</v>
          </cell>
          <cell r="V105">
            <v>525</v>
          </cell>
          <cell r="W105">
            <v>8.8693000000000008</v>
          </cell>
          <cell r="X105">
            <v>4656.3825000000006</v>
          </cell>
        </row>
        <row r="106">
          <cell r="A106">
            <v>7094132</v>
          </cell>
          <cell r="B106">
            <v>56900848000121</v>
          </cell>
          <cell r="C106" t="str">
            <v>UNIDADE DE PRONTO ATENDIMENTO</v>
          </cell>
          <cell r="D106" t="str">
            <v>GRANDE S. PAULO</v>
          </cell>
          <cell r="E106" t="str">
            <v>SANTA ISABEL</v>
          </cell>
          <cell r="F106">
            <v>354680</v>
          </cell>
          <cell r="G106" t="str">
            <v>Municipal</v>
          </cell>
          <cell r="H106" t="str">
            <v>Direta/OSS</v>
          </cell>
          <cell r="I106">
            <v>1000</v>
          </cell>
          <cell r="J106">
            <v>0</v>
          </cell>
          <cell r="K106">
            <v>2000</v>
          </cell>
          <cell r="M106">
            <v>600</v>
          </cell>
          <cell r="N106">
            <v>10.920311999999999</v>
          </cell>
          <cell r="O106">
            <v>6552.1871999999994</v>
          </cell>
          <cell r="Q106">
            <v>235</v>
          </cell>
          <cell r="R106">
            <v>10.713900000000001</v>
          </cell>
          <cell r="S106">
            <v>2517.7665000000002</v>
          </cell>
          <cell r="T106">
            <v>9069.9537</v>
          </cell>
          <cell r="U106">
            <v>0</v>
          </cell>
          <cell r="V106">
            <v>365</v>
          </cell>
          <cell r="W106">
            <v>8.8693000000000008</v>
          </cell>
          <cell r="X106">
            <v>3237.2945000000004</v>
          </cell>
        </row>
        <row r="107">
          <cell r="A107">
            <v>7130341</v>
          </cell>
          <cell r="B107">
            <v>11151946000175</v>
          </cell>
          <cell r="C107" t="str">
            <v>UPA Dr Fábio Augusto do Carmo Zacura</v>
          </cell>
          <cell r="D107" t="str">
            <v>MARÍLIA</v>
          </cell>
          <cell r="E107" t="str">
            <v>SANTA CRUZ DO RIO PARDO</v>
          </cell>
          <cell r="F107">
            <v>354640</v>
          </cell>
          <cell r="G107" t="str">
            <v>Municipal</v>
          </cell>
          <cell r="H107" t="str">
            <v>Direta/OSS</v>
          </cell>
          <cell r="I107">
            <v>250</v>
          </cell>
          <cell r="J107">
            <v>0</v>
          </cell>
          <cell r="K107">
            <v>500</v>
          </cell>
          <cell r="M107">
            <v>150</v>
          </cell>
          <cell r="N107">
            <v>10.920311999999999</v>
          </cell>
          <cell r="O107">
            <v>1638.0467999999998</v>
          </cell>
          <cell r="Q107">
            <v>60</v>
          </cell>
          <cell r="R107">
            <v>10.713900000000001</v>
          </cell>
          <cell r="S107">
            <v>642.83400000000006</v>
          </cell>
          <cell r="T107">
            <v>2280.8807999999999</v>
          </cell>
          <cell r="U107">
            <v>0</v>
          </cell>
          <cell r="V107">
            <v>90</v>
          </cell>
          <cell r="W107">
            <v>8.8693000000000008</v>
          </cell>
          <cell r="X107">
            <v>798.23700000000008</v>
          </cell>
        </row>
        <row r="108">
          <cell r="A108">
            <v>7135173</v>
          </cell>
          <cell r="B108">
            <v>46578514000120</v>
          </cell>
          <cell r="C108" t="str">
            <v>UNIDADE DE PRONTO ATENDIMENTO (UPA)</v>
          </cell>
          <cell r="D108" t="str">
            <v>BAIXADA SANTISTA</v>
          </cell>
          <cell r="E108" t="str">
            <v>PERUIBE</v>
          </cell>
          <cell r="F108">
            <v>353760</v>
          </cell>
          <cell r="G108" t="str">
            <v>Municipal</v>
          </cell>
          <cell r="H108" t="str">
            <v>Direta/OSS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10.920311999999999</v>
          </cell>
          <cell r="O108">
            <v>0</v>
          </cell>
          <cell r="Q108">
            <v>0</v>
          </cell>
          <cell r="R108">
            <v>10.713900000000001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8.8693000000000008</v>
          </cell>
          <cell r="X108">
            <v>0</v>
          </cell>
        </row>
        <row r="109">
          <cell r="A109">
            <v>7210094</v>
          </cell>
          <cell r="B109">
            <v>46634119000117</v>
          </cell>
          <cell r="C109" t="str">
            <v>Hospital municipal de conchas</v>
          </cell>
          <cell r="D109" t="str">
            <v>BAURU</v>
          </cell>
          <cell r="E109" t="str">
            <v>CONCHAS</v>
          </cell>
          <cell r="F109">
            <v>351230</v>
          </cell>
          <cell r="G109" t="str">
            <v>Municipal</v>
          </cell>
          <cell r="H109" t="str">
            <v>Direta/OSS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10.920311999999999</v>
          </cell>
          <cell r="O109">
            <v>0</v>
          </cell>
          <cell r="Q109">
            <v>0</v>
          </cell>
          <cell r="R109">
            <v>10.713900000000001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8.8693000000000008</v>
          </cell>
          <cell r="X109">
            <v>0</v>
          </cell>
        </row>
        <row r="110">
          <cell r="A110">
            <v>7373465</v>
          </cell>
          <cell r="B110">
            <v>57571275001760</v>
          </cell>
          <cell r="C110" t="str">
            <v>HOSPITAL DE CLINICAS MUNICIPAL</v>
          </cell>
          <cell r="D110" t="str">
            <v>GRANDE S. PAULO</v>
          </cell>
          <cell r="E110" t="str">
            <v>SAO BERNARDO DO CAMPO</v>
          </cell>
          <cell r="F110">
            <v>354870</v>
          </cell>
          <cell r="G110" t="str">
            <v>Municipal</v>
          </cell>
          <cell r="H110" t="str">
            <v>Direta/OSS</v>
          </cell>
          <cell r="I110">
            <v>15000</v>
          </cell>
          <cell r="J110">
            <v>1953</v>
          </cell>
          <cell r="K110">
            <v>30000</v>
          </cell>
          <cell r="M110">
            <v>8980</v>
          </cell>
          <cell r="N110">
            <v>10.920311999999999</v>
          </cell>
          <cell r="O110">
            <v>98064.401759999993</v>
          </cell>
          <cell r="Q110">
            <v>3520</v>
          </cell>
          <cell r="R110">
            <v>10.713900000000001</v>
          </cell>
          <cell r="S110">
            <v>37712.928</v>
          </cell>
          <cell r="T110">
            <v>135777.32975999999</v>
          </cell>
          <cell r="U110">
            <v>0</v>
          </cell>
          <cell r="V110">
            <v>5460</v>
          </cell>
          <cell r="W110">
            <v>8.8693000000000008</v>
          </cell>
          <cell r="X110">
            <v>48426.378000000004</v>
          </cell>
        </row>
        <row r="111">
          <cell r="A111">
            <v>7378394</v>
          </cell>
          <cell r="B111">
            <v>66518267000264</v>
          </cell>
          <cell r="C111" t="str">
            <v>HOSPITAL DIA M´BOI MIRIM II</v>
          </cell>
          <cell r="D111" t="str">
            <v>GRANDE S. PAULO</v>
          </cell>
          <cell r="E111" t="str">
            <v>SAO PAULO</v>
          </cell>
          <cell r="F111">
            <v>355030</v>
          </cell>
          <cell r="G111" t="str">
            <v>Municipal</v>
          </cell>
          <cell r="H111" t="str">
            <v>Direta/OSS</v>
          </cell>
          <cell r="I111">
            <v>150</v>
          </cell>
          <cell r="J111">
            <v>96</v>
          </cell>
          <cell r="K111">
            <v>300</v>
          </cell>
          <cell r="M111">
            <v>90</v>
          </cell>
          <cell r="N111">
            <v>10.920311999999999</v>
          </cell>
          <cell r="O111">
            <v>982.82807999999989</v>
          </cell>
          <cell r="Q111">
            <v>35</v>
          </cell>
          <cell r="R111">
            <v>10.713900000000001</v>
          </cell>
          <cell r="S111">
            <v>374.98650000000004</v>
          </cell>
          <cell r="T111">
            <v>1357.81458</v>
          </cell>
          <cell r="U111">
            <v>0</v>
          </cell>
          <cell r="V111">
            <v>55</v>
          </cell>
          <cell r="W111">
            <v>8.8693000000000008</v>
          </cell>
          <cell r="X111">
            <v>487.81150000000002</v>
          </cell>
        </row>
        <row r="112">
          <cell r="A112">
            <v>7463030</v>
          </cell>
          <cell r="B112">
            <v>46352746000165</v>
          </cell>
          <cell r="C112" t="str">
            <v>UPA UNIDADE DE PRONTO ATENDIMENTO 24H VILA DAVI</v>
          </cell>
          <cell r="D112" t="str">
            <v>CAMPINAS</v>
          </cell>
          <cell r="E112" t="str">
            <v>BRAGANCA PAULISTA</v>
          </cell>
          <cell r="F112">
            <v>350760</v>
          </cell>
          <cell r="G112" t="str">
            <v>Municipal</v>
          </cell>
          <cell r="H112" t="str">
            <v>Direta/OSS</v>
          </cell>
          <cell r="I112">
            <v>1000</v>
          </cell>
          <cell r="J112">
            <v>500</v>
          </cell>
          <cell r="K112">
            <v>2000</v>
          </cell>
          <cell r="M112">
            <v>600</v>
          </cell>
          <cell r="N112">
            <v>10.920311999999999</v>
          </cell>
          <cell r="O112">
            <v>6552.1871999999994</v>
          </cell>
          <cell r="Q112">
            <v>235</v>
          </cell>
          <cell r="R112">
            <v>10.713900000000001</v>
          </cell>
          <cell r="S112">
            <v>2517.7665000000002</v>
          </cell>
          <cell r="T112">
            <v>9069.9537</v>
          </cell>
          <cell r="U112">
            <v>0</v>
          </cell>
          <cell r="V112">
            <v>365</v>
          </cell>
          <cell r="W112">
            <v>8.8693000000000008</v>
          </cell>
          <cell r="X112">
            <v>3237.2945000000004</v>
          </cell>
        </row>
        <row r="113">
          <cell r="A113">
            <v>7473702</v>
          </cell>
          <cell r="B113">
            <v>57571275000445</v>
          </cell>
          <cell r="C113" t="str">
            <v>Hospital Municipal de Mogi das Cruzes</v>
          </cell>
          <cell r="D113" t="str">
            <v>GRANDE S. PAULO</v>
          </cell>
          <cell r="E113" t="str">
            <v>MOGI DAS CRUZES</v>
          </cell>
          <cell r="F113">
            <v>353060</v>
          </cell>
          <cell r="G113" t="str">
            <v>Municipal</v>
          </cell>
          <cell r="H113" t="str">
            <v>Direta/OSS</v>
          </cell>
          <cell r="I113">
            <v>26000</v>
          </cell>
          <cell r="J113">
            <v>0</v>
          </cell>
          <cell r="K113">
            <v>52000</v>
          </cell>
          <cell r="L113">
            <v>3</v>
          </cell>
          <cell r="M113">
            <v>15562</v>
          </cell>
          <cell r="N113">
            <v>10.920311999999999</v>
          </cell>
          <cell r="O113">
            <v>169941.89534399999</v>
          </cell>
          <cell r="Q113">
            <v>6100</v>
          </cell>
          <cell r="R113">
            <v>10.713900000000001</v>
          </cell>
          <cell r="S113">
            <v>65354.79</v>
          </cell>
          <cell r="T113">
            <v>235296.685344</v>
          </cell>
          <cell r="U113">
            <v>0</v>
          </cell>
          <cell r="V113">
            <v>9460</v>
          </cell>
          <cell r="W113">
            <v>8.8693000000000008</v>
          </cell>
          <cell r="X113">
            <v>83903.578000000009</v>
          </cell>
        </row>
        <row r="114">
          <cell r="A114">
            <v>7494068</v>
          </cell>
          <cell r="B114">
            <v>46316600000164</v>
          </cell>
          <cell r="C114" t="str">
            <v>UPA SADAKO SEDOGUTI</v>
          </cell>
          <cell r="D114" t="str">
            <v>GRANDE S. PAULO</v>
          </cell>
          <cell r="E114" t="str">
            <v>ITAQUAQUECETUBA</v>
          </cell>
          <cell r="F114">
            <v>352310</v>
          </cell>
          <cell r="G114" t="str">
            <v>Municipal</v>
          </cell>
          <cell r="H114" t="str">
            <v>Direta/OSS</v>
          </cell>
          <cell r="I114">
            <v>1000</v>
          </cell>
          <cell r="J114">
            <v>0</v>
          </cell>
          <cell r="K114">
            <v>2000</v>
          </cell>
          <cell r="M114">
            <v>600</v>
          </cell>
          <cell r="N114">
            <v>10.920311999999999</v>
          </cell>
          <cell r="O114">
            <v>6552.1871999999994</v>
          </cell>
          <cell r="Q114">
            <v>235</v>
          </cell>
          <cell r="R114">
            <v>10.713900000000001</v>
          </cell>
          <cell r="S114">
            <v>2517.7665000000002</v>
          </cell>
          <cell r="T114">
            <v>9069.9537</v>
          </cell>
          <cell r="U114">
            <v>0</v>
          </cell>
          <cell r="V114">
            <v>365</v>
          </cell>
          <cell r="W114">
            <v>8.8693000000000008</v>
          </cell>
          <cell r="X114">
            <v>3237.2945000000004</v>
          </cell>
        </row>
        <row r="115">
          <cell r="A115">
            <v>7640307</v>
          </cell>
          <cell r="B115">
            <v>46179941000135</v>
          </cell>
          <cell r="C115" t="str">
            <v>Unidade de Pronto Atendimento – UPA 24h Ruy Silva</v>
          </cell>
          <cell r="D115" t="str">
            <v>MARÍLIA</v>
          </cell>
          <cell r="E115" t="str">
            <v>ASSIS</v>
          </cell>
          <cell r="F115">
            <v>350400</v>
          </cell>
          <cell r="G115" t="str">
            <v>Municipal</v>
          </cell>
          <cell r="H115" t="str">
            <v>Direta/OSS</v>
          </cell>
          <cell r="I115">
            <v>2300</v>
          </cell>
          <cell r="J115">
            <v>0</v>
          </cell>
          <cell r="K115">
            <v>2500</v>
          </cell>
          <cell r="M115">
            <v>750</v>
          </cell>
          <cell r="N115">
            <v>10.920311999999999</v>
          </cell>
          <cell r="O115">
            <v>8190.2339999999995</v>
          </cell>
          <cell r="Q115">
            <v>295</v>
          </cell>
          <cell r="R115">
            <v>10.713900000000001</v>
          </cell>
          <cell r="S115">
            <v>3160.6005</v>
          </cell>
          <cell r="T115">
            <v>11350.834499999999</v>
          </cell>
          <cell r="U115">
            <v>0</v>
          </cell>
          <cell r="V115">
            <v>455</v>
          </cell>
          <cell r="W115">
            <v>8.8693000000000008</v>
          </cell>
          <cell r="X115">
            <v>4035.5315000000005</v>
          </cell>
        </row>
        <row r="116">
          <cell r="A116">
            <v>7682581</v>
          </cell>
          <cell r="B116">
            <v>46523171000104</v>
          </cell>
          <cell r="C116" t="str">
            <v>PS JOSE IBRAHIN</v>
          </cell>
          <cell r="D116" t="str">
            <v>GRANDE S. PAULO</v>
          </cell>
          <cell r="E116" t="str">
            <v>Osasco</v>
          </cell>
          <cell r="F116">
            <v>353440</v>
          </cell>
          <cell r="G116" t="str">
            <v>Municipal</v>
          </cell>
          <cell r="H116" t="str">
            <v>Direta/OSS</v>
          </cell>
          <cell r="I116">
            <v>5000</v>
          </cell>
          <cell r="J116">
            <v>100</v>
          </cell>
          <cell r="K116">
            <v>10000</v>
          </cell>
          <cell r="M116">
            <v>2995</v>
          </cell>
          <cell r="N116">
            <v>10.920311999999999</v>
          </cell>
          <cell r="O116">
            <v>32706.334439999999</v>
          </cell>
          <cell r="Q116">
            <v>1175</v>
          </cell>
          <cell r="R116">
            <v>10.713900000000001</v>
          </cell>
          <cell r="S116">
            <v>12588.8325</v>
          </cell>
          <cell r="T116">
            <v>45295.166939999996</v>
          </cell>
          <cell r="U116">
            <v>0</v>
          </cell>
          <cell r="V116">
            <v>1820</v>
          </cell>
          <cell r="W116">
            <v>8.8693000000000008</v>
          </cell>
          <cell r="X116">
            <v>16142.126000000002</v>
          </cell>
        </row>
        <row r="117">
          <cell r="A117">
            <v>7711077</v>
          </cell>
          <cell r="B117">
            <v>46578498000175</v>
          </cell>
          <cell r="C117" t="str">
            <v>Unidade de Pronto Atendimento</v>
          </cell>
          <cell r="D117" t="str">
            <v>BAIXADA SANTISTA</v>
          </cell>
          <cell r="E117" t="str">
            <v>ITANHAEM</v>
          </cell>
          <cell r="F117">
            <v>352210</v>
          </cell>
          <cell r="G117" t="str">
            <v>Municipal</v>
          </cell>
          <cell r="H117" t="str">
            <v>Direta/OSS</v>
          </cell>
          <cell r="I117">
            <v>360</v>
          </cell>
          <cell r="J117">
            <v>50</v>
          </cell>
          <cell r="K117">
            <v>720</v>
          </cell>
          <cell r="M117">
            <v>215</v>
          </cell>
          <cell r="N117">
            <v>10.920311999999999</v>
          </cell>
          <cell r="O117">
            <v>2347.86708</v>
          </cell>
          <cell r="Q117">
            <v>85</v>
          </cell>
          <cell r="R117">
            <v>10.713900000000001</v>
          </cell>
          <cell r="S117">
            <v>910.68150000000003</v>
          </cell>
          <cell r="T117">
            <v>3258.5485800000001</v>
          </cell>
          <cell r="U117">
            <v>0</v>
          </cell>
          <cell r="V117">
            <v>130</v>
          </cell>
          <cell r="W117">
            <v>8.8693000000000008</v>
          </cell>
          <cell r="X117">
            <v>1153.009</v>
          </cell>
        </row>
        <row r="118">
          <cell r="A118">
            <v>7792115</v>
          </cell>
          <cell r="B118">
            <v>6258092000190</v>
          </cell>
          <cell r="C118" t="str">
            <v>instituto innovare - UPA 24hrs</v>
          </cell>
          <cell r="D118" t="str">
            <v>RIBEIRÃO PRETO</v>
          </cell>
          <cell r="E118" t="str">
            <v>SERTAOZINHO</v>
          </cell>
          <cell r="F118">
            <v>355170</v>
          </cell>
          <cell r="G118" t="str">
            <v>Municipal</v>
          </cell>
          <cell r="H118" t="str">
            <v>Direta/OSS</v>
          </cell>
          <cell r="I118">
            <v>1185</v>
          </cell>
          <cell r="J118">
            <v>0</v>
          </cell>
          <cell r="K118">
            <v>2500</v>
          </cell>
          <cell r="M118">
            <v>750</v>
          </cell>
          <cell r="N118">
            <v>10.920311999999999</v>
          </cell>
          <cell r="O118">
            <v>8190.2339999999995</v>
          </cell>
          <cell r="Q118">
            <v>295</v>
          </cell>
          <cell r="R118">
            <v>10.713900000000001</v>
          </cell>
          <cell r="S118">
            <v>3160.6005</v>
          </cell>
          <cell r="T118">
            <v>11350.834499999999</v>
          </cell>
          <cell r="U118">
            <v>0</v>
          </cell>
          <cell r="V118">
            <v>455</v>
          </cell>
          <cell r="W118">
            <v>8.8693000000000008</v>
          </cell>
          <cell r="X118">
            <v>4035.5315000000005</v>
          </cell>
        </row>
        <row r="119">
          <cell r="A119">
            <v>7806116</v>
          </cell>
          <cell r="B119">
            <v>46316600000164</v>
          </cell>
          <cell r="C119" t="str">
            <v>cs24hs itaquaquecetuba</v>
          </cell>
          <cell r="D119" t="str">
            <v>GRANDE S. PAULO</v>
          </cell>
          <cell r="E119" t="str">
            <v>ITAQUAQUECETUBA</v>
          </cell>
          <cell r="F119">
            <v>352310</v>
          </cell>
          <cell r="G119" t="str">
            <v>Municipal</v>
          </cell>
          <cell r="H119" t="str">
            <v>Direta/OSS</v>
          </cell>
          <cell r="I119">
            <v>250</v>
          </cell>
          <cell r="J119">
            <v>0</v>
          </cell>
          <cell r="K119">
            <v>500</v>
          </cell>
          <cell r="M119">
            <v>150</v>
          </cell>
          <cell r="N119">
            <v>10.920311999999999</v>
          </cell>
          <cell r="O119">
            <v>1638.0467999999998</v>
          </cell>
          <cell r="Q119">
            <v>60</v>
          </cell>
          <cell r="R119">
            <v>10.713900000000001</v>
          </cell>
          <cell r="S119">
            <v>642.83400000000006</v>
          </cell>
          <cell r="T119">
            <v>2280.8807999999999</v>
          </cell>
          <cell r="U119">
            <v>0</v>
          </cell>
          <cell r="V119">
            <v>90</v>
          </cell>
          <cell r="W119">
            <v>8.8693000000000008</v>
          </cell>
          <cell r="X119">
            <v>798.23700000000008</v>
          </cell>
        </row>
        <row r="120">
          <cell r="A120">
            <v>7868499</v>
          </cell>
          <cell r="B120">
            <v>46523114000117</v>
          </cell>
          <cell r="C120" t="str">
            <v>Unidade de pronto atendimento Zilda Arns</v>
          </cell>
          <cell r="D120" t="str">
            <v>GRANDE S. PAULO</v>
          </cell>
          <cell r="E120" t="str">
            <v>EMBU DAS ARTES</v>
          </cell>
          <cell r="F120">
            <v>351500</v>
          </cell>
          <cell r="G120" t="str">
            <v>Municipal</v>
          </cell>
          <cell r="H120" t="str">
            <v>Direta/OSS</v>
          </cell>
          <cell r="I120">
            <v>800</v>
          </cell>
          <cell r="J120">
            <v>0</v>
          </cell>
          <cell r="K120">
            <v>1600</v>
          </cell>
          <cell r="M120">
            <v>480</v>
          </cell>
          <cell r="N120">
            <v>10.920311999999999</v>
          </cell>
          <cell r="O120">
            <v>5241.7497599999997</v>
          </cell>
          <cell r="Q120">
            <v>190</v>
          </cell>
          <cell r="R120">
            <v>10.713900000000001</v>
          </cell>
          <cell r="S120">
            <v>2035.6410000000001</v>
          </cell>
          <cell r="T120">
            <v>7277.3907600000002</v>
          </cell>
          <cell r="U120">
            <v>0</v>
          </cell>
          <cell r="V120">
            <v>290</v>
          </cell>
          <cell r="W120">
            <v>8.8693000000000008</v>
          </cell>
          <cell r="X120">
            <v>2572.0970000000002</v>
          </cell>
        </row>
        <row r="121">
          <cell r="A121">
            <v>7892985</v>
          </cell>
          <cell r="B121">
            <v>9528436000203</v>
          </cell>
          <cell r="C121" t="str">
            <v>UNIDADE DE PRONTO ATENDIMENTO UPA REGIAO NORTE</v>
          </cell>
          <cell r="D121" t="str">
            <v>MARÍLIA</v>
          </cell>
          <cell r="E121" t="str">
            <v>MARILIA</v>
          </cell>
          <cell r="F121">
            <v>352900</v>
          </cell>
          <cell r="G121" t="str">
            <v>Municipal</v>
          </cell>
          <cell r="H121" t="str">
            <v>Direta/OSS</v>
          </cell>
          <cell r="I121">
            <v>1500</v>
          </cell>
          <cell r="J121">
            <v>0</v>
          </cell>
          <cell r="K121">
            <v>3000</v>
          </cell>
          <cell r="M121">
            <v>900</v>
          </cell>
          <cell r="N121">
            <v>10.920311999999999</v>
          </cell>
          <cell r="O121">
            <v>9828.2807999999986</v>
          </cell>
          <cell r="Q121">
            <v>350</v>
          </cell>
          <cell r="R121">
            <v>10.713900000000001</v>
          </cell>
          <cell r="S121">
            <v>3749.8650000000002</v>
          </cell>
          <cell r="T121">
            <v>13578.145799999998</v>
          </cell>
          <cell r="U121">
            <v>0</v>
          </cell>
          <cell r="V121">
            <v>545</v>
          </cell>
          <cell r="W121">
            <v>8.8693000000000008</v>
          </cell>
          <cell r="X121">
            <v>4833.7685000000001</v>
          </cell>
        </row>
        <row r="122">
          <cell r="A122">
            <v>7947984</v>
          </cell>
          <cell r="B122">
            <v>45699626000176</v>
          </cell>
          <cell r="C122" t="str">
            <v xml:space="preserve">COMPLEXO MUNICIPAL DE SAÚDE </v>
          </cell>
          <cell r="D122" t="str">
            <v>TAUBATÉ</v>
          </cell>
          <cell r="E122" t="str">
            <v>CAMPOS DO JORDAO</v>
          </cell>
          <cell r="F122">
            <v>350970</v>
          </cell>
          <cell r="G122" t="str">
            <v>Municipal</v>
          </cell>
          <cell r="H122" t="str">
            <v>Direta/OSS</v>
          </cell>
          <cell r="I122">
            <v>28</v>
          </cell>
          <cell r="J122">
            <v>364</v>
          </cell>
          <cell r="K122">
            <v>56</v>
          </cell>
          <cell r="M122">
            <v>15</v>
          </cell>
          <cell r="N122">
            <v>10.920311999999999</v>
          </cell>
          <cell r="O122">
            <v>163.80467999999999</v>
          </cell>
          <cell r="Q122">
            <v>5</v>
          </cell>
          <cell r="R122">
            <v>10.713900000000001</v>
          </cell>
          <cell r="S122">
            <v>53.569500000000005</v>
          </cell>
          <cell r="T122">
            <v>217.37418</v>
          </cell>
          <cell r="U122">
            <v>0</v>
          </cell>
          <cell r="V122">
            <v>10</v>
          </cell>
          <cell r="W122">
            <v>8.8693000000000008</v>
          </cell>
          <cell r="X122">
            <v>88.693000000000012</v>
          </cell>
        </row>
        <row r="123">
          <cell r="A123">
            <v>7958250</v>
          </cell>
          <cell r="B123">
            <v>55356653000108</v>
          </cell>
          <cell r="C123" t="str">
            <v>UPA ANA JACINTA</v>
          </cell>
          <cell r="D123" t="str">
            <v>PRESIDENTE PRUDENTE</v>
          </cell>
          <cell r="E123" t="str">
            <v>PRESIDENTE PRUDENTE</v>
          </cell>
          <cell r="F123">
            <v>354140</v>
          </cell>
          <cell r="G123" t="str">
            <v>Municipal</v>
          </cell>
          <cell r="H123" t="str">
            <v>Direta/OSS</v>
          </cell>
          <cell r="I123">
            <v>500</v>
          </cell>
          <cell r="J123">
            <v>0</v>
          </cell>
          <cell r="K123">
            <v>1000</v>
          </cell>
          <cell r="M123">
            <v>300</v>
          </cell>
          <cell r="N123">
            <v>10.920311999999999</v>
          </cell>
          <cell r="O123">
            <v>3276.0935999999997</v>
          </cell>
          <cell r="Q123">
            <v>115</v>
          </cell>
          <cell r="R123">
            <v>10.713900000000001</v>
          </cell>
          <cell r="S123">
            <v>1232.0985000000001</v>
          </cell>
          <cell r="T123">
            <v>4508.1921000000002</v>
          </cell>
          <cell r="U123">
            <v>0</v>
          </cell>
          <cell r="V123">
            <v>180</v>
          </cell>
          <cell r="W123">
            <v>8.8693000000000008</v>
          </cell>
          <cell r="X123">
            <v>1596.4740000000002</v>
          </cell>
        </row>
        <row r="124">
          <cell r="A124">
            <v>7979649</v>
          </cell>
          <cell r="B124">
            <v>46392130000380</v>
          </cell>
          <cell r="C124" t="str">
            <v>Hosp Dia Rede Hora Certa Vila Guilherme</v>
          </cell>
          <cell r="D124" t="str">
            <v>GRANDE S. PAULO</v>
          </cell>
          <cell r="E124" t="str">
            <v>SAO PAULO</v>
          </cell>
          <cell r="F124">
            <v>355030</v>
          </cell>
          <cell r="G124" t="str">
            <v>Municipal</v>
          </cell>
          <cell r="H124" t="str">
            <v>Direta/OSS</v>
          </cell>
          <cell r="I124">
            <v>80</v>
          </cell>
          <cell r="J124">
            <v>104</v>
          </cell>
          <cell r="K124">
            <v>160</v>
          </cell>
          <cell r="M124">
            <v>50</v>
          </cell>
          <cell r="N124">
            <v>10.920311999999999</v>
          </cell>
          <cell r="O124">
            <v>546.01559999999995</v>
          </cell>
          <cell r="Q124">
            <v>20</v>
          </cell>
          <cell r="R124">
            <v>10.713900000000001</v>
          </cell>
          <cell r="S124">
            <v>214.27800000000002</v>
          </cell>
          <cell r="T124">
            <v>760.29359999999997</v>
          </cell>
          <cell r="U124">
            <v>0</v>
          </cell>
          <cell r="V124">
            <v>30</v>
          </cell>
          <cell r="W124">
            <v>8.8693000000000008</v>
          </cell>
          <cell r="X124">
            <v>266.07900000000001</v>
          </cell>
        </row>
        <row r="125">
          <cell r="A125">
            <v>7992890</v>
          </cell>
          <cell r="B125">
            <v>68311216000373</v>
          </cell>
          <cell r="C125" t="str">
            <v>UNIDADE DE INTERNACAO COVID HOSPITAL DIA CAPELA DO SOCORRO</v>
          </cell>
          <cell r="D125" t="str">
            <v>GRANDE S. PAULO</v>
          </cell>
          <cell r="E125" t="str">
            <v>SAO PAULO</v>
          </cell>
          <cell r="F125">
            <v>355030</v>
          </cell>
          <cell r="G125" t="str">
            <v>Municipal</v>
          </cell>
          <cell r="H125" t="str">
            <v>Direta/OSS</v>
          </cell>
          <cell r="I125">
            <v>15000</v>
          </cell>
          <cell r="J125">
            <v>426</v>
          </cell>
          <cell r="K125">
            <v>30000</v>
          </cell>
          <cell r="M125">
            <v>8980</v>
          </cell>
          <cell r="N125">
            <v>10.920311999999999</v>
          </cell>
          <cell r="O125">
            <v>98064.401759999993</v>
          </cell>
          <cell r="Q125">
            <v>3520</v>
          </cell>
          <cell r="R125">
            <v>10.713900000000001</v>
          </cell>
          <cell r="S125">
            <v>37712.928</v>
          </cell>
          <cell r="T125">
            <v>135777.32975999999</v>
          </cell>
          <cell r="U125">
            <v>0</v>
          </cell>
          <cell r="V125">
            <v>5460</v>
          </cell>
          <cell r="W125">
            <v>8.8693000000000008</v>
          </cell>
          <cell r="X125">
            <v>48426.378000000004</v>
          </cell>
        </row>
        <row r="126">
          <cell r="A126">
            <v>9067205</v>
          </cell>
          <cell r="B126">
            <v>47842836000105</v>
          </cell>
          <cell r="C126" t="str">
            <v>UPA 24 HORAS DRA MARIZE REIS STEFANINI FERNANDOPOLIS</v>
          </cell>
          <cell r="D126" t="str">
            <v>S. JOSÉ R. PRETO</v>
          </cell>
          <cell r="E126" t="str">
            <v xml:space="preserve"> FERNANDOPOLIS</v>
          </cell>
          <cell r="F126">
            <v>351550</v>
          </cell>
          <cell r="G126" t="str">
            <v>Municipal</v>
          </cell>
          <cell r="H126" t="str">
            <v>Direta/OSS</v>
          </cell>
          <cell r="I126">
            <v>1000</v>
          </cell>
          <cell r="J126">
            <v>40</v>
          </cell>
          <cell r="K126">
            <v>2000</v>
          </cell>
          <cell r="M126">
            <v>600</v>
          </cell>
          <cell r="N126">
            <v>10.920311999999999</v>
          </cell>
          <cell r="O126">
            <v>6552.1871999999994</v>
          </cell>
          <cell r="Q126">
            <v>235</v>
          </cell>
          <cell r="R126">
            <v>10.713900000000001</v>
          </cell>
          <cell r="S126">
            <v>2517.7665000000002</v>
          </cell>
          <cell r="T126">
            <v>9069.9537</v>
          </cell>
          <cell r="U126">
            <v>0</v>
          </cell>
          <cell r="V126">
            <v>365</v>
          </cell>
          <cell r="W126">
            <v>8.8693000000000008</v>
          </cell>
          <cell r="X126">
            <v>3237.2945000000004</v>
          </cell>
        </row>
        <row r="127">
          <cell r="A127">
            <v>9208127</v>
          </cell>
          <cell r="B127">
            <v>15532870000189</v>
          </cell>
          <cell r="C127" t="str">
            <v>INSTITUTO MEDIZIN DE SAUDE - IMEDIS</v>
          </cell>
          <cell r="D127" t="str">
            <v>CAMPINAS</v>
          </cell>
          <cell r="E127" t="str">
            <v>ARTUR NOGUEIRA</v>
          </cell>
          <cell r="F127">
            <v>350380</v>
          </cell>
          <cell r="G127" t="str">
            <v>Municipal</v>
          </cell>
          <cell r="H127" t="str">
            <v>Direta/OSS</v>
          </cell>
          <cell r="I127">
            <v>1250</v>
          </cell>
          <cell r="J127">
            <v>0</v>
          </cell>
          <cell r="K127">
            <v>1500</v>
          </cell>
          <cell r="M127">
            <v>450</v>
          </cell>
          <cell r="N127">
            <v>10.920311999999999</v>
          </cell>
          <cell r="O127">
            <v>4914.1403999999993</v>
          </cell>
          <cell r="Q127">
            <v>175</v>
          </cell>
          <cell r="R127">
            <v>10.713900000000001</v>
          </cell>
          <cell r="S127">
            <v>1874.9325000000001</v>
          </cell>
          <cell r="T127">
            <v>6789.0728999999992</v>
          </cell>
          <cell r="U127">
            <v>0</v>
          </cell>
          <cell r="V127">
            <v>275</v>
          </cell>
          <cell r="W127">
            <v>8.8693000000000008</v>
          </cell>
          <cell r="X127">
            <v>2439.0575000000003</v>
          </cell>
        </row>
        <row r="128">
          <cell r="A128">
            <v>9267263</v>
          </cell>
          <cell r="B128">
            <v>45276128000110</v>
          </cell>
          <cell r="C128" t="str">
            <v>UNIDADE DE RETAGUARDA DE URGÊNCIA E DIAGNÓSTICO DO MELHADO</v>
          </cell>
          <cell r="D128" t="str">
            <v>ARARAQUARA</v>
          </cell>
          <cell r="E128" t="str">
            <v>ARARAQUARA</v>
          </cell>
          <cell r="F128">
            <v>350320</v>
          </cell>
          <cell r="G128" t="str">
            <v>Municipal</v>
          </cell>
          <cell r="H128" t="str">
            <v>Direta/OSS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10.920311999999999</v>
          </cell>
          <cell r="O128">
            <v>0</v>
          </cell>
          <cell r="Q128">
            <v>0</v>
          </cell>
          <cell r="R128">
            <v>10.713900000000001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8.8693000000000008</v>
          </cell>
          <cell r="X128">
            <v>0</v>
          </cell>
        </row>
        <row r="129">
          <cell r="A129">
            <v>9439897</v>
          </cell>
          <cell r="B129">
            <v>46352746000165</v>
          </cell>
          <cell r="C129" t="str">
            <v>UPA UNIDADE DE PRONTO ATENDIMENTO 24 HORAS BOM JESUS</v>
          </cell>
          <cell r="D129" t="str">
            <v>CAMPINAS</v>
          </cell>
          <cell r="E129" t="str">
            <v xml:space="preserve"> BRAGANCA PAULISTA</v>
          </cell>
          <cell r="F129">
            <v>350760</v>
          </cell>
          <cell r="G129" t="str">
            <v>Municipal</v>
          </cell>
          <cell r="H129" t="str">
            <v>Direta/OSS</v>
          </cell>
          <cell r="I129">
            <v>0</v>
          </cell>
          <cell r="J129">
            <v>0</v>
          </cell>
          <cell r="K129">
            <v>250</v>
          </cell>
          <cell r="M129">
            <v>75</v>
          </cell>
          <cell r="N129">
            <v>10.920311999999999</v>
          </cell>
          <cell r="O129">
            <v>819.02339999999992</v>
          </cell>
          <cell r="Q129">
            <v>30</v>
          </cell>
          <cell r="R129">
            <v>10.713900000000001</v>
          </cell>
          <cell r="S129">
            <v>321.41700000000003</v>
          </cell>
          <cell r="T129">
            <v>1140.4404</v>
          </cell>
          <cell r="U129">
            <v>0</v>
          </cell>
          <cell r="V129">
            <v>45</v>
          </cell>
          <cell r="W129">
            <v>8.8693000000000008</v>
          </cell>
          <cell r="X129">
            <v>399.11850000000004</v>
          </cell>
        </row>
        <row r="130">
          <cell r="A130">
            <v>9465464</v>
          </cell>
          <cell r="B130">
            <v>46392148005936</v>
          </cell>
          <cell r="C130" t="str">
            <v>Secretaria Municipal da Saúde – Hospital Municipal Josanias Castanha Braga</v>
          </cell>
          <cell r="D130" t="str">
            <v>GRANDE S. PAULO</v>
          </cell>
          <cell r="E130" t="str">
            <v>SAO PAULO</v>
          </cell>
          <cell r="F130">
            <v>355030</v>
          </cell>
          <cell r="G130" t="str">
            <v>Municipal</v>
          </cell>
          <cell r="H130" t="str">
            <v>Direta/OSS</v>
          </cell>
          <cell r="I130">
            <v>13500</v>
          </cell>
          <cell r="J130">
            <v>1159</v>
          </cell>
          <cell r="K130">
            <v>25854</v>
          </cell>
          <cell r="M130">
            <v>7740</v>
          </cell>
          <cell r="N130">
            <v>10.920311999999999</v>
          </cell>
          <cell r="O130">
            <v>84523.21488</v>
          </cell>
          <cell r="Q130">
            <v>3035</v>
          </cell>
          <cell r="R130">
            <v>10.713900000000001</v>
          </cell>
          <cell r="S130">
            <v>32516.686500000003</v>
          </cell>
          <cell r="T130">
            <v>117039.90138</v>
          </cell>
          <cell r="U130">
            <v>0</v>
          </cell>
          <cell r="V130">
            <v>4700</v>
          </cell>
          <cell r="W130">
            <v>8.8693000000000008</v>
          </cell>
          <cell r="X130">
            <v>41685.710000000006</v>
          </cell>
        </row>
        <row r="131">
          <cell r="A131">
            <v>9536248</v>
          </cell>
          <cell r="B131">
            <v>46316600000164</v>
          </cell>
          <cell r="C131" t="str">
            <v>CENTRAL DE ATENDIMENTO DA COVID-19</v>
          </cell>
          <cell r="D131" t="str">
            <v>GRANDE S. PAULO</v>
          </cell>
          <cell r="E131" t="str">
            <v>ITAQUAQUECETUBA</v>
          </cell>
          <cell r="F131">
            <v>352310</v>
          </cell>
          <cell r="G131" t="str">
            <v>Municipal</v>
          </cell>
          <cell r="H131" t="str">
            <v>Direta/OSS</v>
          </cell>
          <cell r="I131">
            <v>1200</v>
          </cell>
          <cell r="J131">
            <v>0</v>
          </cell>
          <cell r="K131">
            <v>2400</v>
          </cell>
          <cell r="M131">
            <v>720</v>
          </cell>
          <cell r="N131">
            <v>10.920311999999999</v>
          </cell>
          <cell r="O131">
            <v>7862.6246399999991</v>
          </cell>
          <cell r="Q131">
            <v>280</v>
          </cell>
          <cell r="R131">
            <v>10.713900000000001</v>
          </cell>
          <cell r="S131">
            <v>2999.8920000000003</v>
          </cell>
          <cell r="T131">
            <v>10862.51664</v>
          </cell>
          <cell r="U131">
            <v>0</v>
          </cell>
          <cell r="V131">
            <v>435</v>
          </cell>
          <cell r="W131">
            <v>8.8693000000000008</v>
          </cell>
          <cell r="X131">
            <v>3858.1455000000005</v>
          </cell>
        </row>
        <row r="132">
          <cell r="A132">
            <v>9545328</v>
          </cell>
          <cell r="B132">
            <v>55356653000108</v>
          </cell>
          <cell r="C132" t="str">
            <v>UPA ZONA NORTE-DR ALOISIO ANDRADE</v>
          </cell>
          <cell r="D132" t="str">
            <v>PRESIDENTE PRUDENTE</v>
          </cell>
          <cell r="E132" t="str">
            <v>PRESIDENTE PRUDENTE</v>
          </cell>
          <cell r="F132">
            <v>354140</v>
          </cell>
          <cell r="G132" t="str">
            <v>Municipal</v>
          </cell>
          <cell r="H132" t="str">
            <v>Direta/OSS</v>
          </cell>
          <cell r="I132">
            <v>500</v>
          </cell>
          <cell r="J132">
            <v>0</v>
          </cell>
          <cell r="K132">
            <v>1000</v>
          </cell>
          <cell r="M132">
            <v>300</v>
          </cell>
          <cell r="N132">
            <v>10.920311999999999</v>
          </cell>
          <cell r="O132">
            <v>3276.0935999999997</v>
          </cell>
          <cell r="Q132">
            <v>115</v>
          </cell>
          <cell r="R132">
            <v>10.713900000000001</v>
          </cell>
          <cell r="S132">
            <v>1232.0985000000001</v>
          </cell>
          <cell r="T132">
            <v>4508.1921000000002</v>
          </cell>
          <cell r="U132">
            <v>0</v>
          </cell>
          <cell r="V132">
            <v>180</v>
          </cell>
          <cell r="W132">
            <v>8.8693000000000008</v>
          </cell>
          <cell r="X132">
            <v>1596.4740000000002</v>
          </cell>
        </row>
        <row r="133">
          <cell r="A133">
            <v>174378</v>
          </cell>
          <cell r="B133">
            <v>46422408000152</v>
          </cell>
          <cell r="C133" t="str">
            <v>Hospital de Campanha Santa Barbara D Oeste</v>
          </cell>
          <cell r="D133" t="str">
            <v>CAMPINAS</v>
          </cell>
          <cell r="E133" t="str">
            <v>SANTA BARBARA D'OESTE</v>
          </cell>
          <cell r="F133">
            <v>354580</v>
          </cell>
          <cell r="G133" t="str">
            <v>Municipal</v>
          </cell>
          <cell r="H133" t="str">
            <v>Priv.s. fins lucrativos</v>
          </cell>
          <cell r="I133">
            <v>75</v>
          </cell>
          <cell r="J133">
            <v>0</v>
          </cell>
          <cell r="K133">
            <v>150</v>
          </cell>
          <cell r="M133">
            <v>45</v>
          </cell>
          <cell r="N133">
            <v>10.920311999999999</v>
          </cell>
          <cell r="O133">
            <v>491.41403999999994</v>
          </cell>
          <cell r="Q133">
            <v>20</v>
          </cell>
          <cell r="R133">
            <v>10.713900000000001</v>
          </cell>
          <cell r="S133">
            <v>214.27800000000002</v>
          </cell>
          <cell r="T133">
            <v>705.69203999999991</v>
          </cell>
          <cell r="U133">
            <v>0</v>
          </cell>
          <cell r="V133">
            <v>25</v>
          </cell>
          <cell r="W133">
            <v>8.8693000000000008</v>
          </cell>
          <cell r="X133">
            <v>221.73250000000002</v>
          </cell>
        </row>
        <row r="134">
          <cell r="A134">
            <v>605484</v>
          </cell>
          <cell r="B134">
            <v>29174910000253</v>
          </cell>
          <cell r="C134" t="str">
            <v>AMHE MED ASSISTENCIA DE SAUDE LTDA</v>
          </cell>
          <cell r="D134" t="str">
            <v>SOROCABA</v>
          </cell>
          <cell r="E134" t="str">
            <v>SOROCABA</v>
          </cell>
          <cell r="F134">
            <v>355220</v>
          </cell>
          <cell r="G134" t="str">
            <v>Municipal</v>
          </cell>
          <cell r="H134" t="str">
            <v>Priv.s. fins lucrativos</v>
          </cell>
          <cell r="I134">
            <v>1312</v>
          </cell>
          <cell r="J134">
            <v>558</v>
          </cell>
          <cell r="K134">
            <v>2624</v>
          </cell>
          <cell r="M134">
            <v>785</v>
          </cell>
          <cell r="N134">
            <v>10.920311999999999</v>
          </cell>
          <cell r="O134">
            <v>8572.4449199999999</v>
          </cell>
          <cell r="Q134">
            <v>310</v>
          </cell>
          <cell r="R134">
            <v>10.713900000000001</v>
          </cell>
          <cell r="S134">
            <v>3321.3090000000002</v>
          </cell>
          <cell r="T134">
            <v>11893.753919999999</v>
          </cell>
          <cell r="U134">
            <v>0</v>
          </cell>
          <cell r="V134">
            <v>480</v>
          </cell>
          <cell r="W134">
            <v>8.8693000000000008</v>
          </cell>
          <cell r="X134">
            <v>4257.2640000000001</v>
          </cell>
        </row>
        <row r="135">
          <cell r="A135">
            <v>2022648</v>
          </cell>
          <cell r="B135">
            <v>46045290000190</v>
          </cell>
          <cell r="C135" t="str">
            <v>IRMANDADE DE MISERICORDIA DE CAMPINAS</v>
          </cell>
          <cell r="D135" t="str">
            <v>CAMPINAS</v>
          </cell>
          <cell r="E135" t="str">
            <v>CAMPINAS</v>
          </cell>
          <cell r="F135">
            <v>350950</v>
          </cell>
          <cell r="G135" t="str">
            <v>Municipal</v>
          </cell>
          <cell r="H135" t="str">
            <v>Priv.s. fins lucrativos</v>
          </cell>
          <cell r="I135">
            <v>1157</v>
          </cell>
          <cell r="J135">
            <v>539</v>
          </cell>
          <cell r="K135">
            <v>1582</v>
          </cell>
          <cell r="M135">
            <v>475</v>
          </cell>
          <cell r="N135">
            <v>10.920311999999999</v>
          </cell>
          <cell r="O135">
            <v>5187.1481999999996</v>
          </cell>
          <cell r="Q135">
            <v>185</v>
          </cell>
          <cell r="R135">
            <v>10.713900000000001</v>
          </cell>
          <cell r="S135">
            <v>1982.0715</v>
          </cell>
          <cell r="T135">
            <v>7169.2196999999996</v>
          </cell>
          <cell r="U135">
            <v>0</v>
          </cell>
          <cell r="V135">
            <v>290</v>
          </cell>
          <cell r="W135">
            <v>8.8693000000000008</v>
          </cell>
          <cell r="X135">
            <v>2572.0970000000002</v>
          </cell>
        </row>
        <row r="136">
          <cell r="A136">
            <v>2023016</v>
          </cell>
          <cell r="B136">
            <v>45968716000115</v>
          </cell>
          <cell r="C136" t="str">
            <v>Irmandade da Casa de Caridade São Vicente de Paulo de Cajuru</v>
          </cell>
          <cell r="D136" t="str">
            <v>RIBEIRÃO PRETO</v>
          </cell>
          <cell r="E136" t="str">
            <v>CAJURU</v>
          </cell>
          <cell r="F136">
            <v>350940</v>
          </cell>
          <cell r="G136" t="str">
            <v>Municipal</v>
          </cell>
          <cell r="H136" t="str">
            <v>Priv.s. fins lucrativos</v>
          </cell>
          <cell r="I136">
            <v>1000</v>
          </cell>
          <cell r="J136">
            <v>300</v>
          </cell>
          <cell r="K136">
            <v>2000</v>
          </cell>
          <cell r="M136">
            <v>600</v>
          </cell>
          <cell r="N136">
            <v>10.920311999999999</v>
          </cell>
          <cell r="O136">
            <v>6552.1871999999994</v>
          </cell>
          <cell r="Q136">
            <v>235</v>
          </cell>
          <cell r="R136">
            <v>10.713900000000001</v>
          </cell>
          <cell r="S136">
            <v>2517.7665000000002</v>
          </cell>
          <cell r="T136">
            <v>9069.9537</v>
          </cell>
          <cell r="U136">
            <v>0</v>
          </cell>
          <cell r="V136">
            <v>365</v>
          </cell>
          <cell r="W136">
            <v>8.8693000000000008</v>
          </cell>
          <cell r="X136">
            <v>3237.2945000000004</v>
          </cell>
        </row>
        <row r="137">
          <cell r="A137">
            <v>2023709</v>
          </cell>
          <cell r="B137">
            <v>50119585000131</v>
          </cell>
          <cell r="C137" t="str">
            <v>Irmandade da Santa Casa de Misericórdia de Itatiba</v>
          </cell>
          <cell r="D137" t="str">
            <v>CAMPINAS</v>
          </cell>
          <cell r="E137" t="str">
            <v>ITATIBA</v>
          </cell>
          <cell r="F137">
            <v>352340</v>
          </cell>
          <cell r="G137" t="str">
            <v>Municipal</v>
          </cell>
          <cell r="H137" t="str">
            <v>Priv.s. fins lucrativos</v>
          </cell>
          <cell r="I137">
            <v>2700</v>
          </cell>
          <cell r="J137">
            <v>0</v>
          </cell>
          <cell r="K137">
            <v>5400</v>
          </cell>
          <cell r="M137">
            <v>1615</v>
          </cell>
          <cell r="N137">
            <v>10.920311999999999</v>
          </cell>
          <cell r="O137">
            <v>17636.303879999999</v>
          </cell>
          <cell r="Q137">
            <v>635</v>
          </cell>
          <cell r="R137">
            <v>10.713900000000001</v>
          </cell>
          <cell r="S137">
            <v>6803.3265000000001</v>
          </cell>
          <cell r="T137">
            <v>24439.630379999999</v>
          </cell>
          <cell r="U137">
            <v>0</v>
          </cell>
          <cell r="V137">
            <v>985</v>
          </cell>
          <cell r="W137">
            <v>8.8693000000000008</v>
          </cell>
          <cell r="X137">
            <v>8736.2605000000003</v>
          </cell>
        </row>
        <row r="138">
          <cell r="A138">
            <v>2025477</v>
          </cell>
          <cell r="B138">
            <v>56896368000134</v>
          </cell>
          <cell r="C138" t="str">
            <v>IRMANDADE DE MISERICORDIA DE JABOTICABAL</v>
          </cell>
          <cell r="D138" t="str">
            <v>RIBEIRÃO PRETO</v>
          </cell>
          <cell r="E138" t="str">
            <v>JABOTICABAL</v>
          </cell>
          <cell r="F138">
            <v>352430</v>
          </cell>
          <cell r="G138" t="str">
            <v>Municipal</v>
          </cell>
          <cell r="H138" t="str">
            <v>Priv.s. fins lucrativos</v>
          </cell>
          <cell r="I138">
            <v>3900</v>
          </cell>
          <cell r="J138">
            <v>0</v>
          </cell>
          <cell r="K138">
            <v>7800</v>
          </cell>
          <cell r="M138">
            <v>2335</v>
          </cell>
          <cell r="N138">
            <v>10.920311999999999</v>
          </cell>
          <cell r="O138">
            <v>25498.928519999998</v>
          </cell>
          <cell r="Q138">
            <v>915</v>
          </cell>
          <cell r="R138">
            <v>10.713900000000001</v>
          </cell>
          <cell r="S138">
            <v>9803.2185000000009</v>
          </cell>
          <cell r="T138">
            <v>35302.147019999997</v>
          </cell>
          <cell r="U138">
            <v>0</v>
          </cell>
          <cell r="V138">
            <v>1420</v>
          </cell>
          <cell r="W138">
            <v>8.8693000000000008</v>
          </cell>
          <cell r="X138">
            <v>12594.406000000001</v>
          </cell>
        </row>
        <row r="139">
          <cell r="A139">
            <v>2025752</v>
          </cell>
          <cell r="B139">
            <v>58198524000119</v>
          </cell>
          <cell r="C139" t="str">
            <v>SANTA CASA DE SANTOS</v>
          </cell>
          <cell r="D139" t="str">
            <v>BAIXADA SANTISTA</v>
          </cell>
          <cell r="E139" t="str">
            <v>SANTOS</v>
          </cell>
          <cell r="F139">
            <v>354850</v>
          </cell>
          <cell r="G139" t="str">
            <v>Municipal</v>
          </cell>
          <cell r="H139" t="str">
            <v>Priv.s. fins lucrativos</v>
          </cell>
          <cell r="I139">
            <v>630</v>
          </cell>
          <cell r="J139">
            <v>0</v>
          </cell>
          <cell r="K139">
            <v>1260</v>
          </cell>
          <cell r="M139">
            <v>375</v>
          </cell>
          <cell r="N139">
            <v>10.920311999999999</v>
          </cell>
          <cell r="O139">
            <v>4095.1169999999997</v>
          </cell>
          <cell r="Q139">
            <v>150</v>
          </cell>
          <cell r="R139">
            <v>10.713900000000001</v>
          </cell>
          <cell r="S139">
            <v>1607.085</v>
          </cell>
          <cell r="T139">
            <v>5702.2019999999993</v>
          </cell>
          <cell r="U139">
            <v>0</v>
          </cell>
          <cell r="V139">
            <v>230</v>
          </cell>
          <cell r="W139">
            <v>8.8693000000000008</v>
          </cell>
          <cell r="X139">
            <v>2039.9390000000003</v>
          </cell>
        </row>
        <row r="140">
          <cell r="A140">
            <v>2027186</v>
          </cell>
          <cell r="B140">
            <v>49797293000179</v>
          </cell>
          <cell r="C140" t="str">
            <v>Santa Casa de Misericórdia de Itapeva</v>
          </cell>
          <cell r="D140" t="str">
            <v>SOROCABA</v>
          </cell>
          <cell r="E140" t="str">
            <v>ITAPEVA</v>
          </cell>
          <cell r="F140">
            <v>352240</v>
          </cell>
          <cell r="G140" t="str">
            <v>Municipal</v>
          </cell>
          <cell r="H140" t="str">
            <v>Priv.s. fins lucrativos</v>
          </cell>
          <cell r="I140">
            <v>5899</v>
          </cell>
          <cell r="J140">
            <v>15</v>
          </cell>
          <cell r="K140">
            <v>7850</v>
          </cell>
          <cell r="M140">
            <v>2350</v>
          </cell>
          <cell r="N140">
            <v>10.920311999999999</v>
          </cell>
          <cell r="O140">
            <v>25662.733199999999</v>
          </cell>
          <cell r="Q140">
            <v>920</v>
          </cell>
          <cell r="R140">
            <v>10.713900000000001</v>
          </cell>
          <cell r="S140">
            <v>9856.7880000000005</v>
          </cell>
          <cell r="T140">
            <v>35519.521200000003</v>
          </cell>
          <cell r="U140">
            <v>0</v>
          </cell>
          <cell r="V140">
            <v>1430</v>
          </cell>
          <cell r="W140">
            <v>8.8693000000000008</v>
          </cell>
          <cell r="X140">
            <v>12683.099000000002</v>
          </cell>
        </row>
        <row r="141">
          <cell r="A141">
            <v>2027356</v>
          </cell>
          <cell r="B141">
            <v>46523239000147</v>
          </cell>
          <cell r="C141" t="str">
            <v>HOSPITAL MUNICIPAL UNIVERSITÁRIO</v>
          </cell>
          <cell r="D141" t="str">
            <v>GRANDE S. PAULO</v>
          </cell>
          <cell r="E141" t="str">
            <v>SAO BERNARDO DO CAMPO</v>
          </cell>
          <cell r="F141">
            <v>354870</v>
          </cell>
          <cell r="G141" t="str">
            <v>Municipal</v>
          </cell>
          <cell r="H141" t="str">
            <v>Priv.s. fins lucrativos</v>
          </cell>
          <cell r="I141">
            <v>400</v>
          </cell>
          <cell r="J141">
            <v>452</v>
          </cell>
          <cell r="K141">
            <v>800</v>
          </cell>
          <cell r="M141">
            <v>240</v>
          </cell>
          <cell r="N141">
            <v>10.920311999999999</v>
          </cell>
          <cell r="O141">
            <v>2620.8748799999998</v>
          </cell>
          <cell r="Q141">
            <v>95</v>
          </cell>
          <cell r="R141">
            <v>10.713900000000001</v>
          </cell>
          <cell r="S141">
            <v>1017.8205</v>
          </cell>
          <cell r="T141">
            <v>3638.6953800000001</v>
          </cell>
          <cell r="U141">
            <v>0</v>
          </cell>
          <cell r="V141">
            <v>145</v>
          </cell>
          <cell r="W141">
            <v>8.8693000000000008</v>
          </cell>
          <cell r="X141">
            <v>1286.0485000000001</v>
          </cell>
        </row>
        <row r="142">
          <cell r="A142">
            <v>2028204</v>
          </cell>
          <cell r="B142">
            <v>52852100000140</v>
          </cell>
          <cell r="C142" t="str">
            <v>Irmandade de Misericórdia do Hospital da Santa Casa de Monte Alto</v>
          </cell>
          <cell r="D142" t="str">
            <v>RIBEIRÃO PRETO</v>
          </cell>
          <cell r="E142" t="str">
            <v>MONTE ALTO</v>
          </cell>
          <cell r="F142">
            <v>353130</v>
          </cell>
          <cell r="G142" t="str">
            <v>Municipal</v>
          </cell>
          <cell r="H142" t="str">
            <v>Priv.s. fins lucrativos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10.920311999999999</v>
          </cell>
          <cell r="O142">
            <v>0</v>
          </cell>
          <cell r="Q142">
            <v>0</v>
          </cell>
          <cell r="R142">
            <v>10.713900000000001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8.8693000000000008</v>
          </cell>
          <cell r="X142">
            <v>0</v>
          </cell>
        </row>
        <row r="143">
          <cell r="A143">
            <v>2040069</v>
          </cell>
          <cell r="B143" t="str">
            <v>43.987.668/0001-87</v>
          </cell>
          <cell r="C143" t="str">
            <v>Hospital e Maternidade Jesus Maria José</v>
          </cell>
          <cell r="D143" t="str">
            <v>GRANDE S. PAULO</v>
          </cell>
          <cell r="E143" t="str">
            <v>GUARULHOS</v>
          </cell>
          <cell r="F143">
            <v>351880</v>
          </cell>
          <cell r="G143" t="str">
            <v>Municipal</v>
          </cell>
          <cell r="H143" t="str">
            <v>Priv.s. fins lucrativos</v>
          </cell>
          <cell r="I143">
            <v>140</v>
          </cell>
          <cell r="J143">
            <v>0</v>
          </cell>
          <cell r="K143">
            <v>140</v>
          </cell>
          <cell r="M143">
            <v>40</v>
          </cell>
          <cell r="N143">
            <v>10.920311999999999</v>
          </cell>
          <cell r="O143">
            <v>436.81247999999994</v>
          </cell>
          <cell r="Q143">
            <v>20</v>
          </cell>
          <cell r="R143">
            <v>10.713900000000001</v>
          </cell>
          <cell r="S143">
            <v>214.27800000000002</v>
          </cell>
          <cell r="T143">
            <v>651.09047999999996</v>
          </cell>
          <cell r="U143">
            <v>0</v>
          </cell>
          <cell r="V143">
            <v>25</v>
          </cell>
          <cell r="W143">
            <v>8.8693000000000008</v>
          </cell>
          <cell r="X143">
            <v>221.73250000000002</v>
          </cell>
        </row>
        <row r="144">
          <cell r="A144">
            <v>2053519</v>
          </cell>
          <cell r="B144">
            <v>52941887000116</v>
          </cell>
          <cell r="C144" t="str">
            <v>ASSOCIAÇÃO DE PROTEÇÃO A MATERNIDADE E A INFÂNCIA</v>
          </cell>
          <cell r="D144" t="str">
            <v>BARRETOS</v>
          </cell>
          <cell r="E144" t="str">
            <v>MONTE AZUL PAULISTA</v>
          </cell>
          <cell r="F144">
            <v>353150</v>
          </cell>
          <cell r="G144" t="str">
            <v>Municipal</v>
          </cell>
          <cell r="H144" t="str">
            <v>Priv.s. fins lucrativos</v>
          </cell>
          <cell r="I144">
            <v>10</v>
          </cell>
          <cell r="J144">
            <v>10</v>
          </cell>
          <cell r="K144">
            <v>150</v>
          </cell>
          <cell r="M144">
            <v>45</v>
          </cell>
          <cell r="N144">
            <v>10.920311999999999</v>
          </cell>
          <cell r="O144">
            <v>491.41403999999994</v>
          </cell>
          <cell r="Q144">
            <v>20</v>
          </cell>
          <cell r="R144">
            <v>10.713900000000001</v>
          </cell>
          <cell r="S144">
            <v>214.27800000000002</v>
          </cell>
          <cell r="T144">
            <v>705.69203999999991</v>
          </cell>
          <cell r="U144">
            <v>0</v>
          </cell>
          <cell r="V144">
            <v>25</v>
          </cell>
          <cell r="W144">
            <v>8.8693000000000008</v>
          </cell>
          <cell r="X144">
            <v>221.73250000000002</v>
          </cell>
        </row>
        <row r="145">
          <cell r="A145">
            <v>2058243</v>
          </cell>
          <cell r="B145">
            <v>71071666000189</v>
          </cell>
          <cell r="C145" t="str">
            <v>SANTA CASA DE MISERICORDIA DE SAO SIMAO</v>
          </cell>
          <cell r="D145" t="str">
            <v>RIBEIRÃO PRETO</v>
          </cell>
          <cell r="E145" t="str">
            <v>SAO SIMAO</v>
          </cell>
          <cell r="F145">
            <v>355090</v>
          </cell>
          <cell r="G145" t="str">
            <v>Municipal</v>
          </cell>
          <cell r="H145" t="str">
            <v>Priv.s. fins lucrativos</v>
          </cell>
          <cell r="I145">
            <v>0</v>
          </cell>
          <cell r="J145">
            <v>0</v>
          </cell>
          <cell r="K145">
            <v>0</v>
          </cell>
          <cell r="M145">
            <v>0</v>
          </cell>
          <cell r="N145">
            <v>10.920311999999999</v>
          </cell>
          <cell r="O145">
            <v>0</v>
          </cell>
          <cell r="Q145">
            <v>0</v>
          </cell>
          <cell r="R145">
            <v>10.713900000000001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8.8693000000000008</v>
          </cell>
          <cell r="X145">
            <v>0</v>
          </cell>
        </row>
        <row r="146">
          <cell r="A146">
            <v>2075962</v>
          </cell>
          <cell r="B146">
            <v>57038952000111</v>
          </cell>
          <cell r="C146" t="str">
            <v xml:space="preserve"> Santa Casa de Misericórdia de Santo Amaro</v>
          </cell>
          <cell r="D146" t="str">
            <v>GRANDE S. PAULO</v>
          </cell>
          <cell r="E146" t="str">
            <v>SAO PAULO</v>
          </cell>
          <cell r="F146">
            <v>355030</v>
          </cell>
          <cell r="G146" t="str">
            <v>Municipal</v>
          </cell>
          <cell r="H146" t="str">
            <v>Priv.s. fins lucrativos</v>
          </cell>
          <cell r="I146">
            <v>1259</v>
          </cell>
          <cell r="J146">
            <v>70</v>
          </cell>
          <cell r="K146">
            <v>70</v>
          </cell>
          <cell r="M146">
            <v>20</v>
          </cell>
          <cell r="N146">
            <v>10.920311999999999</v>
          </cell>
          <cell r="O146">
            <v>218.40623999999997</v>
          </cell>
          <cell r="Q146">
            <v>10</v>
          </cell>
          <cell r="R146">
            <v>10.713900000000001</v>
          </cell>
          <cell r="S146">
            <v>107.13900000000001</v>
          </cell>
          <cell r="T146">
            <v>325.54523999999998</v>
          </cell>
          <cell r="U146">
            <v>0</v>
          </cell>
          <cell r="V146">
            <v>15</v>
          </cell>
          <cell r="W146">
            <v>8.8693000000000008</v>
          </cell>
          <cell r="X146">
            <v>133.0395</v>
          </cell>
        </row>
        <row r="147">
          <cell r="A147">
            <v>2076942</v>
          </cell>
          <cell r="B147">
            <v>50157494000190</v>
          </cell>
          <cell r="C147" t="str">
            <v>Hospital Santa Terezinha e Maternidade Ercilia Pieroni</v>
          </cell>
          <cell r="D147" t="str">
            <v>BAURU</v>
          </cell>
          <cell r="E147" t="str">
            <v>ITATINGA</v>
          </cell>
          <cell r="F147">
            <v>352350</v>
          </cell>
          <cell r="G147" t="str">
            <v>Municipal</v>
          </cell>
          <cell r="H147" t="str">
            <v>Priv.s. fins lucrativos</v>
          </cell>
          <cell r="I147">
            <v>0</v>
          </cell>
          <cell r="J147">
            <v>0</v>
          </cell>
          <cell r="K147">
            <v>0</v>
          </cell>
          <cell r="M147">
            <v>0</v>
          </cell>
          <cell r="N147">
            <v>10.920311999999999</v>
          </cell>
          <cell r="O147">
            <v>0</v>
          </cell>
          <cell r="Q147">
            <v>0</v>
          </cell>
          <cell r="R147">
            <v>10.713900000000001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8.8693000000000008</v>
          </cell>
          <cell r="X147">
            <v>0</v>
          </cell>
        </row>
        <row r="148">
          <cell r="A148">
            <v>2077582</v>
          </cell>
          <cell r="B148">
            <v>51425106000178</v>
          </cell>
          <cell r="C148" t="str">
            <v>Associação Beneficente Hospital Nossa Senhora da Piedade</v>
          </cell>
          <cell r="D148" t="str">
            <v>BAURU</v>
          </cell>
          <cell r="E148" t="str">
            <v>LENCOIS PAULISTA</v>
          </cell>
          <cell r="F148">
            <v>352680</v>
          </cell>
          <cell r="G148" t="str">
            <v>Municipal</v>
          </cell>
          <cell r="H148" t="str">
            <v>Priv.s. fins lucrativos</v>
          </cell>
          <cell r="I148">
            <v>1900</v>
          </cell>
          <cell r="J148">
            <v>190</v>
          </cell>
          <cell r="K148">
            <v>3800</v>
          </cell>
          <cell r="M148">
            <v>1135</v>
          </cell>
          <cell r="N148">
            <v>10.920311999999999</v>
          </cell>
          <cell r="O148">
            <v>12394.554119999999</v>
          </cell>
          <cell r="Q148">
            <v>445</v>
          </cell>
          <cell r="R148">
            <v>10.713900000000001</v>
          </cell>
          <cell r="S148">
            <v>4767.6855000000005</v>
          </cell>
          <cell r="T148">
            <v>17162.23962</v>
          </cell>
          <cell r="U148">
            <v>0</v>
          </cell>
          <cell r="V148">
            <v>690</v>
          </cell>
          <cell r="W148">
            <v>8.8693000000000008</v>
          </cell>
          <cell r="X148">
            <v>6119.8170000000009</v>
          </cell>
        </row>
        <row r="149">
          <cell r="A149">
            <v>2077647</v>
          </cell>
          <cell r="B149">
            <v>43002005000166</v>
          </cell>
          <cell r="C149" t="str">
            <v>Irmandade da Santa Casa de Misericórdia de Adamantima</v>
          </cell>
          <cell r="D149" t="str">
            <v>MARÍLIA</v>
          </cell>
          <cell r="E149" t="str">
            <v>ADAMANTINA</v>
          </cell>
          <cell r="F149">
            <v>350010</v>
          </cell>
          <cell r="G149" t="str">
            <v>Municipal</v>
          </cell>
          <cell r="H149" t="str">
            <v>Priv.s. fins lucrativos</v>
          </cell>
          <cell r="I149">
            <v>2000</v>
          </cell>
          <cell r="J149">
            <v>294</v>
          </cell>
          <cell r="K149">
            <v>4000</v>
          </cell>
          <cell r="M149">
            <v>1195</v>
          </cell>
          <cell r="N149">
            <v>10.920311999999999</v>
          </cell>
          <cell r="O149">
            <v>13049.77284</v>
          </cell>
          <cell r="Q149">
            <v>470</v>
          </cell>
          <cell r="R149">
            <v>10.713900000000001</v>
          </cell>
          <cell r="S149">
            <v>5035.5330000000004</v>
          </cell>
          <cell r="T149">
            <v>18085.305840000001</v>
          </cell>
          <cell r="U149">
            <v>0</v>
          </cell>
          <cell r="V149">
            <v>730</v>
          </cell>
          <cell r="W149">
            <v>8.8693000000000008</v>
          </cell>
          <cell r="X149">
            <v>6474.5890000000009</v>
          </cell>
        </row>
        <row r="150">
          <cell r="A150">
            <v>2078074</v>
          </cell>
          <cell r="B150">
            <v>51381903000109</v>
          </cell>
          <cell r="C150" t="str">
            <v>Santa Casa de misericórdia de Leme.</v>
          </cell>
          <cell r="D150" t="str">
            <v>PIRACICABA</v>
          </cell>
          <cell r="E150" t="str">
            <v>LEME</v>
          </cell>
          <cell r="F150">
            <v>352670</v>
          </cell>
          <cell r="G150" t="str">
            <v>Municipal</v>
          </cell>
          <cell r="H150" t="str">
            <v>Priv.s. fins lucrativos</v>
          </cell>
          <cell r="I150">
            <v>2000</v>
          </cell>
          <cell r="J150">
            <v>0</v>
          </cell>
          <cell r="K150">
            <v>3000</v>
          </cell>
          <cell r="M150">
            <v>900</v>
          </cell>
          <cell r="N150">
            <v>10.920311999999999</v>
          </cell>
          <cell r="O150">
            <v>9828.2807999999986</v>
          </cell>
          <cell r="Q150">
            <v>350</v>
          </cell>
          <cell r="R150">
            <v>10.713900000000001</v>
          </cell>
          <cell r="S150">
            <v>3749.8650000000002</v>
          </cell>
          <cell r="T150">
            <v>13578.145799999998</v>
          </cell>
          <cell r="U150">
            <v>0</v>
          </cell>
          <cell r="V150">
            <v>545</v>
          </cell>
          <cell r="W150">
            <v>8.8693000000000008</v>
          </cell>
          <cell r="X150">
            <v>4833.7685000000001</v>
          </cell>
        </row>
        <row r="151">
          <cell r="A151">
            <v>2078139</v>
          </cell>
          <cell r="B151">
            <v>55559900000165</v>
          </cell>
          <cell r="C151" t="str">
            <v>Irmandade da Santa Casa de Presidente Venceslau</v>
          </cell>
          <cell r="D151" t="str">
            <v>PRESIDENTE PRUDENTE</v>
          </cell>
          <cell r="E151" t="str">
            <v>PRESIDENTE VENCESLAU</v>
          </cell>
          <cell r="F151">
            <v>354150</v>
          </cell>
          <cell r="G151" t="str">
            <v>Municipal</v>
          </cell>
          <cell r="H151" t="str">
            <v>Priv.s. fins lucrativos</v>
          </cell>
          <cell r="I151">
            <v>0</v>
          </cell>
          <cell r="J151">
            <v>0</v>
          </cell>
          <cell r="K151">
            <v>5400</v>
          </cell>
          <cell r="M151">
            <v>1615</v>
          </cell>
          <cell r="N151">
            <v>10.920311999999999</v>
          </cell>
          <cell r="O151">
            <v>17636.303879999999</v>
          </cell>
          <cell r="Q151">
            <v>635</v>
          </cell>
          <cell r="R151">
            <v>10.713900000000001</v>
          </cell>
          <cell r="S151">
            <v>6803.3265000000001</v>
          </cell>
          <cell r="T151">
            <v>24439.630379999999</v>
          </cell>
          <cell r="U151">
            <v>0</v>
          </cell>
          <cell r="V151">
            <v>985</v>
          </cell>
          <cell r="W151">
            <v>8.8693000000000008</v>
          </cell>
          <cell r="X151">
            <v>8736.2605000000003</v>
          </cell>
        </row>
        <row r="152">
          <cell r="A152">
            <v>2078252</v>
          </cell>
          <cell r="B152">
            <v>45383106000150</v>
          </cell>
          <cell r="C152" t="str">
            <v>IRMANDADE SANTA CASA DE MISERICORDIA DE BIRIGUI</v>
          </cell>
          <cell r="D152" t="str">
            <v>ARAÇATUBA</v>
          </cell>
          <cell r="E152" t="str">
            <v>BIRIGUI</v>
          </cell>
          <cell r="F152">
            <v>350650</v>
          </cell>
          <cell r="G152" t="str">
            <v>Municipal</v>
          </cell>
          <cell r="H152" t="str">
            <v>Priv.s. fins lucrativos</v>
          </cell>
          <cell r="I152">
            <v>302</v>
          </cell>
          <cell r="J152">
            <v>0</v>
          </cell>
          <cell r="K152">
            <v>604</v>
          </cell>
          <cell r="M152">
            <v>180</v>
          </cell>
          <cell r="N152">
            <v>10.920311999999999</v>
          </cell>
          <cell r="O152">
            <v>1965.6561599999998</v>
          </cell>
          <cell r="Q152">
            <v>70</v>
          </cell>
          <cell r="R152">
            <v>10.713900000000001</v>
          </cell>
          <cell r="S152">
            <v>749.97300000000007</v>
          </cell>
          <cell r="T152">
            <v>2715.62916</v>
          </cell>
          <cell r="U152">
            <v>0</v>
          </cell>
          <cell r="V152">
            <v>110</v>
          </cell>
          <cell r="W152">
            <v>8.8693000000000008</v>
          </cell>
          <cell r="X152">
            <v>975.62300000000005</v>
          </cell>
        </row>
        <row r="153">
          <cell r="A153">
            <v>2078295</v>
          </cell>
          <cell r="B153">
            <v>72127210000156</v>
          </cell>
          <cell r="C153" t="str">
            <v>Irmandade da Santa Casa de Misericórdia e Maternidade "Dona Zilda Salvagni"</v>
          </cell>
          <cell r="D153" t="str">
            <v>ARARAQUARA</v>
          </cell>
          <cell r="E153" t="str">
            <v>TAQUARITINGA</v>
          </cell>
          <cell r="F153">
            <v>355370</v>
          </cell>
          <cell r="G153" t="str">
            <v>Municipal</v>
          </cell>
          <cell r="H153" t="str">
            <v>Priv.s. fins lucrativos</v>
          </cell>
          <cell r="I153">
            <v>900</v>
          </cell>
          <cell r="J153">
            <v>130</v>
          </cell>
          <cell r="K153">
            <v>1800</v>
          </cell>
          <cell r="M153">
            <v>540</v>
          </cell>
          <cell r="N153">
            <v>10.920311999999999</v>
          </cell>
          <cell r="O153">
            <v>5896.9684799999995</v>
          </cell>
          <cell r="Q153">
            <v>210</v>
          </cell>
          <cell r="R153">
            <v>10.713900000000001</v>
          </cell>
          <cell r="S153">
            <v>2249.9190000000003</v>
          </cell>
          <cell r="T153">
            <v>8146.8874799999994</v>
          </cell>
          <cell r="U153">
            <v>0</v>
          </cell>
          <cell r="V153">
            <v>330</v>
          </cell>
          <cell r="W153">
            <v>8.8693000000000008</v>
          </cell>
          <cell r="X153">
            <v>2926.8690000000001</v>
          </cell>
        </row>
        <row r="154">
          <cell r="A154">
            <v>2078414</v>
          </cell>
          <cell r="B154">
            <v>48341283000161</v>
          </cell>
          <cell r="C154" t="str">
            <v>SANTA CASA DE MISERICÓRDIA DE GUAÍRA</v>
          </cell>
          <cell r="D154" t="str">
            <v>BARRETOS</v>
          </cell>
          <cell r="E154" t="str">
            <v>GUAIRA</v>
          </cell>
          <cell r="F154">
            <v>351740</v>
          </cell>
          <cell r="G154" t="str">
            <v>Municipal</v>
          </cell>
          <cell r="H154" t="str">
            <v>Priv.s. fins lucrativos</v>
          </cell>
          <cell r="I154">
            <v>2000</v>
          </cell>
          <cell r="J154">
            <v>0</v>
          </cell>
          <cell r="K154">
            <v>4000</v>
          </cell>
          <cell r="M154">
            <v>1195</v>
          </cell>
          <cell r="N154">
            <v>10.920311999999999</v>
          </cell>
          <cell r="O154">
            <v>13049.77284</v>
          </cell>
          <cell r="Q154">
            <v>470</v>
          </cell>
          <cell r="R154">
            <v>10.713900000000001</v>
          </cell>
          <cell r="S154">
            <v>5035.5330000000004</v>
          </cell>
          <cell r="T154">
            <v>18085.305840000001</v>
          </cell>
          <cell r="U154">
            <v>0</v>
          </cell>
          <cell r="V154">
            <v>730</v>
          </cell>
          <cell r="W154">
            <v>8.8693000000000008</v>
          </cell>
          <cell r="X154">
            <v>6474.5890000000009</v>
          </cell>
        </row>
        <row r="155">
          <cell r="A155">
            <v>2078473</v>
          </cell>
          <cell r="B155" t="str">
            <v>19.878.404/022-35</v>
          </cell>
          <cell r="C155" t="str">
            <v xml:space="preserve">Hospital Dr. Luiz Camargo da Fonseca e Silva </v>
          </cell>
          <cell r="D155" t="str">
            <v>BAIXADA SANTISTA</v>
          </cell>
          <cell r="E155" t="str">
            <v>CUBATAO</v>
          </cell>
          <cell r="F155">
            <v>351350</v>
          </cell>
          <cell r="G155" t="str">
            <v>Municipal</v>
          </cell>
          <cell r="H155" t="str">
            <v>Priv.s. fins lucrativos</v>
          </cell>
          <cell r="I155">
            <v>90</v>
          </cell>
          <cell r="J155">
            <v>10333</v>
          </cell>
          <cell r="K155">
            <v>0</v>
          </cell>
          <cell r="M155">
            <v>0</v>
          </cell>
          <cell r="N155">
            <v>10.920311999999999</v>
          </cell>
          <cell r="O155">
            <v>0</v>
          </cell>
          <cell r="Q155">
            <v>0</v>
          </cell>
          <cell r="R155">
            <v>10.713900000000001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8.8693000000000008</v>
          </cell>
          <cell r="X155">
            <v>0</v>
          </cell>
        </row>
        <row r="156">
          <cell r="A156">
            <v>2078503</v>
          </cell>
          <cell r="B156">
            <v>53894218000101</v>
          </cell>
          <cell r="C156" t="str">
            <v>IRMANDADE DA SANTA CASA DE MISERICÓRDIA DE PENÁPOLIS</v>
          </cell>
          <cell r="D156" t="str">
            <v>ARAÇATUBA</v>
          </cell>
          <cell r="E156" t="str">
            <v>PENAPOLIS</v>
          </cell>
          <cell r="F156">
            <v>353730</v>
          </cell>
          <cell r="G156" t="str">
            <v>Municipal</v>
          </cell>
          <cell r="H156" t="str">
            <v>Priv.s. fins lucrativos</v>
          </cell>
          <cell r="I156">
            <v>1500</v>
          </cell>
          <cell r="J156">
            <v>0</v>
          </cell>
          <cell r="K156">
            <v>3000</v>
          </cell>
          <cell r="M156">
            <v>900</v>
          </cell>
          <cell r="N156">
            <v>10.920311999999999</v>
          </cell>
          <cell r="O156">
            <v>9828.2807999999986</v>
          </cell>
          <cell r="Q156">
            <v>350</v>
          </cell>
          <cell r="R156">
            <v>10.713900000000001</v>
          </cell>
          <cell r="S156">
            <v>3749.8650000000002</v>
          </cell>
          <cell r="T156">
            <v>13578.145799999998</v>
          </cell>
          <cell r="U156">
            <v>0</v>
          </cell>
          <cell r="V156">
            <v>545</v>
          </cell>
          <cell r="W156">
            <v>8.8693000000000008</v>
          </cell>
          <cell r="X156">
            <v>4833.7685000000001</v>
          </cell>
        </row>
        <row r="157">
          <cell r="A157">
            <v>2078538</v>
          </cell>
          <cell r="B157">
            <v>45780061000157</v>
          </cell>
          <cell r="C157" t="str">
            <v>Hospital Municipal Nossa Senhora Aparecida de Itupeva</v>
          </cell>
          <cell r="D157" t="str">
            <v>CAMPINAS</v>
          </cell>
          <cell r="E157" t="str">
            <v>ITUPEVA</v>
          </cell>
          <cell r="F157">
            <v>352400</v>
          </cell>
          <cell r="G157" t="str">
            <v>Municipal</v>
          </cell>
          <cell r="H157" t="str">
            <v>Priv.s. fins lucrativos</v>
          </cell>
          <cell r="I157">
            <v>21600</v>
          </cell>
          <cell r="J157">
            <v>0</v>
          </cell>
          <cell r="K157">
            <v>21600</v>
          </cell>
          <cell r="M157">
            <v>6465</v>
          </cell>
          <cell r="N157">
            <v>10.920311999999999</v>
          </cell>
          <cell r="O157">
            <v>70599.817079999993</v>
          </cell>
          <cell r="Q157">
            <v>2535</v>
          </cell>
          <cell r="R157">
            <v>10.713900000000001</v>
          </cell>
          <cell r="S157">
            <v>27159.736500000003</v>
          </cell>
          <cell r="T157">
            <v>97759.553579999993</v>
          </cell>
          <cell r="U157">
            <v>0</v>
          </cell>
          <cell r="V157">
            <v>3930</v>
          </cell>
          <cell r="W157">
            <v>8.8693000000000008</v>
          </cell>
          <cell r="X157">
            <v>34856.349000000002</v>
          </cell>
        </row>
        <row r="158">
          <cell r="A158">
            <v>2078546</v>
          </cell>
          <cell r="B158">
            <v>59086215000110</v>
          </cell>
          <cell r="C158" t="str">
            <v>SANTA CASA DE MISERICORDIA DE SÃO BENTO DO SAPUCAÍ</v>
          </cell>
          <cell r="D158" t="str">
            <v>TAUBATÉ</v>
          </cell>
          <cell r="E158" t="str">
            <v>SAO BENTO DO SAPUCAI</v>
          </cell>
          <cell r="F158">
            <v>354860</v>
          </cell>
          <cell r="G158" t="str">
            <v>Municipal</v>
          </cell>
          <cell r="H158" t="str">
            <v>Priv.s. fins lucrativos</v>
          </cell>
          <cell r="I158">
            <v>20</v>
          </cell>
          <cell r="J158">
            <v>20</v>
          </cell>
          <cell r="K158">
            <v>40</v>
          </cell>
          <cell r="M158">
            <v>10</v>
          </cell>
          <cell r="N158">
            <v>10.920311999999999</v>
          </cell>
          <cell r="O158">
            <v>109.20311999999998</v>
          </cell>
          <cell r="Q158">
            <v>5</v>
          </cell>
          <cell r="R158">
            <v>10.713900000000001</v>
          </cell>
          <cell r="S158">
            <v>53.569500000000005</v>
          </cell>
          <cell r="T158">
            <v>162.77261999999999</v>
          </cell>
          <cell r="U158">
            <v>0</v>
          </cell>
          <cell r="V158">
            <v>5</v>
          </cell>
          <cell r="W158">
            <v>8.8693000000000008</v>
          </cell>
          <cell r="X158">
            <v>44.346500000000006</v>
          </cell>
        </row>
        <row r="159">
          <cell r="A159">
            <v>2078848</v>
          </cell>
          <cell r="B159">
            <v>43464197000122</v>
          </cell>
          <cell r="C159" t="str">
            <v>Santa Casa Anna Cintra</v>
          </cell>
          <cell r="D159" t="str">
            <v>CAMPINAS</v>
          </cell>
          <cell r="E159" t="str">
            <v>AMPARO</v>
          </cell>
          <cell r="F159">
            <v>350190</v>
          </cell>
          <cell r="G159" t="str">
            <v>Municipal</v>
          </cell>
          <cell r="H159" t="str">
            <v>Priv.s. fins lucrativos</v>
          </cell>
          <cell r="I159">
            <v>6000</v>
          </cell>
          <cell r="J159">
            <v>0</v>
          </cell>
          <cell r="K159">
            <v>6000</v>
          </cell>
          <cell r="M159">
            <v>1795</v>
          </cell>
          <cell r="N159">
            <v>10.920311999999999</v>
          </cell>
          <cell r="O159">
            <v>19601.960039999998</v>
          </cell>
          <cell r="Q159">
            <v>705</v>
          </cell>
          <cell r="R159">
            <v>10.713900000000001</v>
          </cell>
          <cell r="S159">
            <v>7553.2995000000001</v>
          </cell>
          <cell r="T159">
            <v>27155.259539999999</v>
          </cell>
          <cell r="U159">
            <v>0</v>
          </cell>
          <cell r="V159">
            <v>1090</v>
          </cell>
          <cell r="W159">
            <v>8.8693000000000008</v>
          </cell>
          <cell r="X159">
            <v>9667.5370000000003</v>
          </cell>
        </row>
        <row r="160">
          <cell r="A160">
            <v>2079097</v>
          </cell>
          <cell r="B160">
            <v>46886149000110</v>
          </cell>
          <cell r="C160" t="str">
            <v>ASSOCIAÇÃO BENEFICENTE SANTA CASA DE MISERICÓRDIA DE CAPÃO BONITO</v>
          </cell>
          <cell r="D160" t="str">
            <v>SOROCABA</v>
          </cell>
          <cell r="E160" t="str">
            <v>CAPAO BONITO</v>
          </cell>
          <cell r="F160">
            <v>351020</v>
          </cell>
          <cell r="G160" t="str">
            <v>Municipal</v>
          </cell>
          <cell r="H160" t="str">
            <v>Priv.s. fins lucrativos</v>
          </cell>
          <cell r="I160">
            <v>0</v>
          </cell>
          <cell r="J160">
            <v>0</v>
          </cell>
          <cell r="K160">
            <v>0</v>
          </cell>
          <cell r="M160">
            <v>0</v>
          </cell>
          <cell r="N160">
            <v>10.920311999999999</v>
          </cell>
          <cell r="O160">
            <v>0</v>
          </cell>
          <cell r="Q160">
            <v>0</v>
          </cell>
          <cell r="R160">
            <v>10.713900000000001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8.8693000000000008</v>
          </cell>
          <cell r="X160">
            <v>0</v>
          </cell>
        </row>
        <row r="161">
          <cell r="A161">
            <v>2079135</v>
          </cell>
          <cell r="B161">
            <v>72189582000107</v>
          </cell>
          <cell r="C161" t="str">
            <v>Santa Casa de Misericórdia de Tatuí</v>
          </cell>
          <cell r="D161" t="str">
            <v>SOROCABA</v>
          </cell>
          <cell r="E161" t="str">
            <v>TATUI</v>
          </cell>
          <cell r="F161">
            <v>355400</v>
          </cell>
          <cell r="G161" t="str">
            <v>Municipal</v>
          </cell>
          <cell r="H161" t="str">
            <v>Priv.s. fins lucrativos</v>
          </cell>
          <cell r="I161">
            <v>6000</v>
          </cell>
          <cell r="J161">
            <v>0</v>
          </cell>
          <cell r="K161">
            <v>10000</v>
          </cell>
          <cell r="M161">
            <v>2995</v>
          </cell>
          <cell r="N161">
            <v>10.920311999999999</v>
          </cell>
          <cell r="O161">
            <v>32706.334439999999</v>
          </cell>
          <cell r="Q161">
            <v>1175</v>
          </cell>
          <cell r="R161">
            <v>10.713900000000001</v>
          </cell>
          <cell r="S161">
            <v>12588.8325</v>
          </cell>
          <cell r="T161">
            <v>45295.166939999996</v>
          </cell>
          <cell r="U161">
            <v>0</v>
          </cell>
          <cell r="V161">
            <v>1820</v>
          </cell>
          <cell r="W161">
            <v>8.8693000000000008</v>
          </cell>
          <cell r="X161">
            <v>16142.126000000002</v>
          </cell>
        </row>
        <row r="162">
          <cell r="A162">
            <v>2079232</v>
          </cell>
          <cell r="B162">
            <v>56725385000109</v>
          </cell>
          <cell r="C162" t="str">
            <v>Santa Casa de Misericórdia de Santa Barbara D Oeste</v>
          </cell>
          <cell r="D162" t="str">
            <v>CAMPINAS</v>
          </cell>
          <cell r="E162" t="str">
            <v>SANTA BARBARA D'OESTE</v>
          </cell>
          <cell r="F162">
            <v>354580</v>
          </cell>
          <cell r="G162" t="str">
            <v>Municipal</v>
          </cell>
          <cell r="H162" t="str">
            <v>Priv.s. fins lucrativos</v>
          </cell>
          <cell r="I162">
            <v>1250</v>
          </cell>
          <cell r="J162">
            <v>0</v>
          </cell>
          <cell r="K162">
            <v>3000</v>
          </cell>
          <cell r="M162">
            <v>900</v>
          </cell>
          <cell r="N162">
            <v>10.920311999999999</v>
          </cell>
          <cell r="O162">
            <v>9828.2807999999986</v>
          </cell>
          <cell r="Q162">
            <v>350</v>
          </cell>
          <cell r="R162">
            <v>10.713900000000001</v>
          </cell>
          <cell r="S162">
            <v>3749.8650000000002</v>
          </cell>
          <cell r="T162">
            <v>13578.145799999998</v>
          </cell>
          <cell r="U162">
            <v>0</v>
          </cell>
          <cell r="V162">
            <v>545</v>
          </cell>
          <cell r="W162">
            <v>8.8693000000000008</v>
          </cell>
          <cell r="X162">
            <v>4833.7685000000001</v>
          </cell>
        </row>
        <row r="163">
          <cell r="A163">
            <v>2079283</v>
          </cell>
          <cell r="B163">
            <v>44880110000160</v>
          </cell>
          <cell r="C163" t="str">
            <v>SANTA CASA E MATERNIDADE DE PANORAMA</v>
          </cell>
          <cell r="D163" t="str">
            <v>PRESIDENTE PRUDENTE</v>
          </cell>
          <cell r="E163" t="str">
            <v>PANORAMA</v>
          </cell>
          <cell r="F163">
            <v>353540</v>
          </cell>
          <cell r="G163" t="str">
            <v>Municipal</v>
          </cell>
          <cell r="H163" t="str">
            <v>Priv.s. fins lucrativos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  <cell r="N163">
            <v>10.920311999999999</v>
          </cell>
          <cell r="O163">
            <v>0</v>
          </cell>
          <cell r="Q163">
            <v>0</v>
          </cell>
          <cell r="R163">
            <v>10.713900000000001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8.8693000000000008</v>
          </cell>
          <cell r="X163">
            <v>0</v>
          </cell>
        </row>
        <row r="164">
          <cell r="A164">
            <v>2079313</v>
          </cell>
          <cell r="B164">
            <v>45721180000139</v>
          </cell>
          <cell r="C164" t="str">
            <v>Santa Casa de Misericórdia de Cabreúva</v>
          </cell>
          <cell r="D164" t="str">
            <v>CAMPINAS</v>
          </cell>
          <cell r="E164" t="str">
            <v>CABREUVA</v>
          </cell>
          <cell r="F164">
            <v>350840</v>
          </cell>
          <cell r="G164" t="str">
            <v>Municipal</v>
          </cell>
          <cell r="H164" t="str">
            <v>Priv.s. fins lucrativos</v>
          </cell>
          <cell r="I164">
            <v>400</v>
          </cell>
          <cell r="J164">
            <v>100</v>
          </cell>
          <cell r="K164">
            <v>800</v>
          </cell>
          <cell r="M164">
            <v>240</v>
          </cell>
          <cell r="N164">
            <v>10.920311999999999</v>
          </cell>
          <cell r="O164">
            <v>2620.8748799999998</v>
          </cell>
          <cell r="Q164">
            <v>95</v>
          </cell>
          <cell r="R164">
            <v>10.713900000000001</v>
          </cell>
          <cell r="S164">
            <v>1017.8205</v>
          </cell>
          <cell r="T164">
            <v>3638.6953800000001</v>
          </cell>
          <cell r="U164">
            <v>0</v>
          </cell>
          <cell r="V164">
            <v>145</v>
          </cell>
          <cell r="W164">
            <v>8.8693000000000008</v>
          </cell>
          <cell r="X164">
            <v>1286.0485000000001</v>
          </cell>
        </row>
        <row r="165">
          <cell r="A165">
            <v>2079321</v>
          </cell>
          <cell r="B165">
            <v>50819523000132</v>
          </cell>
          <cell r="C165" t="str">
            <v>Grupo de Pesquisa e Assistência ao Câncer Infantil de Sorocaba- GPACI</v>
          </cell>
          <cell r="D165" t="str">
            <v>SOROCABA</v>
          </cell>
          <cell r="E165" t="str">
            <v>SOROCABA</v>
          </cell>
          <cell r="F165">
            <v>355220</v>
          </cell>
          <cell r="G165" t="str">
            <v>Municipal</v>
          </cell>
          <cell r="H165" t="str">
            <v>Priv.s. fins lucrativos</v>
          </cell>
          <cell r="I165">
            <v>1000</v>
          </cell>
          <cell r="J165">
            <v>0</v>
          </cell>
          <cell r="K165">
            <v>2000</v>
          </cell>
          <cell r="M165">
            <v>600</v>
          </cell>
          <cell r="N165">
            <v>10.920311999999999</v>
          </cell>
          <cell r="O165">
            <v>6552.1871999999994</v>
          </cell>
          <cell r="Q165">
            <v>235</v>
          </cell>
          <cell r="R165">
            <v>10.713900000000001</v>
          </cell>
          <cell r="S165">
            <v>2517.7665000000002</v>
          </cell>
          <cell r="T165">
            <v>9069.9537</v>
          </cell>
          <cell r="U165">
            <v>0</v>
          </cell>
          <cell r="V165">
            <v>365</v>
          </cell>
          <cell r="W165">
            <v>8.8693000000000008</v>
          </cell>
          <cell r="X165">
            <v>3237.2945000000004</v>
          </cell>
        </row>
        <row r="166">
          <cell r="A166">
            <v>2079348</v>
          </cell>
          <cell r="B166">
            <v>49376858000144</v>
          </cell>
          <cell r="C166" t="str">
            <v>Santa Casa de Misericórdia de Igarapava/SP</v>
          </cell>
          <cell r="D166" t="str">
            <v>FRANCA</v>
          </cell>
          <cell r="E166" t="str">
            <v>IGARAPAVA</v>
          </cell>
          <cell r="F166">
            <v>352010</v>
          </cell>
          <cell r="G166" t="str">
            <v>Municipal</v>
          </cell>
          <cell r="H166" t="str">
            <v>Priv.s. fins lucrativos</v>
          </cell>
          <cell r="I166">
            <v>200</v>
          </cell>
          <cell r="J166">
            <v>0</v>
          </cell>
          <cell r="K166">
            <v>400</v>
          </cell>
          <cell r="M166">
            <v>120</v>
          </cell>
          <cell r="N166">
            <v>10.920311999999999</v>
          </cell>
          <cell r="O166">
            <v>1310.4374399999999</v>
          </cell>
          <cell r="Q166">
            <v>45</v>
          </cell>
          <cell r="R166">
            <v>10.713900000000001</v>
          </cell>
          <cell r="S166">
            <v>482.12550000000005</v>
          </cell>
          <cell r="T166">
            <v>1792.56294</v>
          </cell>
          <cell r="U166">
            <v>0</v>
          </cell>
          <cell r="V166">
            <v>75</v>
          </cell>
          <cell r="W166">
            <v>8.8693000000000008</v>
          </cell>
          <cell r="X166">
            <v>665.1975000000001</v>
          </cell>
        </row>
        <row r="167">
          <cell r="A167">
            <v>2079461</v>
          </cell>
          <cell r="B167">
            <v>44435451000127</v>
          </cell>
          <cell r="C167" t="str">
            <v>SANTA CASA DE MISERICÓRDIA SÃO FRANCISCO</v>
          </cell>
          <cell r="D167" t="str">
            <v>ARAÇATUBA</v>
          </cell>
          <cell r="E167" t="str">
            <v>BURITAMA</v>
          </cell>
          <cell r="F167">
            <v>350810</v>
          </cell>
          <cell r="G167" t="str">
            <v>Municipal</v>
          </cell>
          <cell r="H167" t="str">
            <v>Priv.s. fins lucrativos</v>
          </cell>
          <cell r="I167">
            <v>30</v>
          </cell>
          <cell r="J167">
            <v>56</v>
          </cell>
          <cell r="K167">
            <v>60</v>
          </cell>
          <cell r="M167">
            <v>20</v>
          </cell>
          <cell r="N167">
            <v>10.920311999999999</v>
          </cell>
          <cell r="O167">
            <v>218.40623999999997</v>
          </cell>
          <cell r="Q167">
            <v>5</v>
          </cell>
          <cell r="R167">
            <v>10.713900000000001</v>
          </cell>
          <cell r="S167">
            <v>53.569500000000005</v>
          </cell>
          <cell r="T167">
            <v>271.97573999999997</v>
          </cell>
          <cell r="U167">
            <v>0</v>
          </cell>
          <cell r="V167">
            <v>10</v>
          </cell>
          <cell r="W167">
            <v>8.8693000000000008</v>
          </cell>
          <cell r="X167">
            <v>88.693000000000012</v>
          </cell>
        </row>
        <row r="168">
          <cell r="A168">
            <v>2079852</v>
          </cell>
          <cell r="B168" t="str">
            <v>54.344.833/0001-07</v>
          </cell>
          <cell r="C168" t="str">
            <v>SANTA CASA DE PIRACAIA</v>
          </cell>
          <cell r="D168" t="str">
            <v>CAMPINAS</v>
          </cell>
          <cell r="E168" t="str">
            <v>PIRACAIA</v>
          </cell>
          <cell r="F168">
            <v>353860</v>
          </cell>
          <cell r="G168" t="str">
            <v>Municipal</v>
          </cell>
          <cell r="H168" t="str">
            <v>Priv.s. fins lucrativos</v>
          </cell>
          <cell r="I168">
            <v>10</v>
          </cell>
          <cell r="J168">
            <v>6</v>
          </cell>
          <cell r="K168">
            <v>20</v>
          </cell>
          <cell r="M168">
            <v>5</v>
          </cell>
          <cell r="N168">
            <v>10.920311999999999</v>
          </cell>
          <cell r="O168">
            <v>54.601559999999992</v>
          </cell>
          <cell r="Q168">
            <v>0</v>
          </cell>
          <cell r="R168">
            <v>10.713900000000001</v>
          </cell>
          <cell r="S168">
            <v>0</v>
          </cell>
          <cell r="T168">
            <v>54.601559999999992</v>
          </cell>
          <cell r="U168">
            <v>0</v>
          </cell>
          <cell r="V168">
            <v>5</v>
          </cell>
          <cell r="W168">
            <v>8.8693000000000008</v>
          </cell>
          <cell r="X168">
            <v>44.346500000000006</v>
          </cell>
        </row>
        <row r="169">
          <cell r="A169">
            <v>2079879</v>
          </cell>
          <cell r="B169">
            <v>45437175000107</v>
          </cell>
          <cell r="C169" t="str">
            <v>Santa Casa de Misericórdia de Taquarituba</v>
          </cell>
          <cell r="D169" t="str">
            <v>BAURU</v>
          </cell>
          <cell r="E169" t="str">
            <v>TAQUARITUBA</v>
          </cell>
          <cell r="F169">
            <v>355380</v>
          </cell>
          <cell r="G169" t="str">
            <v>Municipal</v>
          </cell>
          <cell r="H169" t="str">
            <v>Priv.s. fins lucrativos</v>
          </cell>
          <cell r="I169">
            <v>1500</v>
          </cell>
          <cell r="J169">
            <v>0</v>
          </cell>
          <cell r="K169">
            <v>3000</v>
          </cell>
          <cell r="M169">
            <v>900</v>
          </cell>
          <cell r="N169">
            <v>10.920311999999999</v>
          </cell>
          <cell r="O169">
            <v>9828.2807999999986</v>
          </cell>
          <cell r="Q169">
            <v>350</v>
          </cell>
          <cell r="R169">
            <v>10.713900000000001</v>
          </cell>
          <cell r="S169">
            <v>3749.8650000000002</v>
          </cell>
          <cell r="T169">
            <v>13578.145799999998</v>
          </cell>
          <cell r="U169">
            <v>0</v>
          </cell>
          <cell r="V169">
            <v>545</v>
          </cell>
          <cell r="W169">
            <v>8.8693000000000008</v>
          </cell>
          <cell r="X169">
            <v>4833.7685000000001</v>
          </cell>
        </row>
        <row r="170">
          <cell r="A170">
            <v>2079917</v>
          </cell>
          <cell r="B170">
            <v>46959862000147</v>
          </cell>
          <cell r="C170" t="str">
            <v>IRMANDADE DA SANTA CASA DE LOUVEIRA</v>
          </cell>
          <cell r="D170" t="str">
            <v>CAMPINAS</v>
          </cell>
          <cell r="E170" t="str">
            <v>LOUVEIRA</v>
          </cell>
          <cell r="F170">
            <v>352730</v>
          </cell>
          <cell r="G170" t="str">
            <v>Municipal</v>
          </cell>
          <cell r="H170" t="str">
            <v>Priv.s. fins lucrativos</v>
          </cell>
          <cell r="I170">
            <v>200</v>
          </cell>
          <cell r="J170">
            <v>0</v>
          </cell>
          <cell r="K170">
            <v>400</v>
          </cell>
          <cell r="M170">
            <v>120</v>
          </cell>
          <cell r="N170">
            <v>10.920311999999999</v>
          </cell>
          <cell r="O170">
            <v>1310.4374399999999</v>
          </cell>
          <cell r="Q170">
            <v>45</v>
          </cell>
          <cell r="R170">
            <v>10.713900000000001</v>
          </cell>
          <cell r="S170">
            <v>482.12550000000005</v>
          </cell>
          <cell r="T170">
            <v>1792.56294</v>
          </cell>
          <cell r="U170">
            <v>0</v>
          </cell>
          <cell r="V170">
            <v>75</v>
          </cell>
          <cell r="W170">
            <v>8.8693000000000008</v>
          </cell>
          <cell r="X170">
            <v>665.1975000000001</v>
          </cell>
        </row>
        <row r="171">
          <cell r="A171">
            <v>2079925</v>
          </cell>
          <cell r="B171">
            <v>55141725000191</v>
          </cell>
          <cell r="C171" t="str">
            <v>Irmandade da Santa Casa de Misericordia de Porto Feliz</v>
          </cell>
          <cell r="D171" t="str">
            <v>SOROCABA</v>
          </cell>
          <cell r="E171" t="str">
            <v>PORTO FELIZ</v>
          </cell>
          <cell r="F171">
            <v>354060</v>
          </cell>
          <cell r="G171" t="str">
            <v>Municipal</v>
          </cell>
          <cell r="H171" t="str">
            <v>Priv.s. fins lucrativos</v>
          </cell>
          <cell r="I171">
            <v>758</v>
          </cell>
          <cell r="J171">
            <v>1261</v>
          </cell>
          <cell r="K171">
            <v>1500</v>
          </cell>
          <cell r="M171">
            <v>450</v>
          </cell>
          <cell r="N171">
            <v>10.920311999999999</v>
          </cell>
          <cell r="O171">
            <v>4914.1403999999993</v>
          </cell>
          <cell r="Q171">
            <v>175</v>
          </cell>
          <cell r="R171">
            <v>10.713900000000001</v>
          </cell>
          <cell r="S171">
            <v>1874.9325000000001</v>
          </cell>
          <cell r="T171">
            <v>6789.0728999999992</v>
          </cell>
          <cell r="U171">
            <v>0</v>
          </cell>
          <cell r="V171">
            <v>275</v>
          </cell>
          <cell r="W171">
            <v>8.8693000000000008</v>
          </cell>
          <cell r="X171">
            <v>2439.0575000000003</v>
          </cell>
        </row>
        <row r="172">
          <cell r="A172">
            <v>2079976</v>
          </cell>
          <cell r="B172">
            <v>51332658000131</v>
          </cell>
          <cell r="C172" t="str">
            <v>IRMANDADE DA SANTA CASA DE MISERICORDIA DE LARANJAL PAULISTA</v>
          </cell>
          <cell r="D172" t="str">
            <v>BAURU</v>
          </cell>
          <cell r="E172" t="str">
            <v>LARANJAL PAULISTA</v>
          </cell>
          <cell r="F172">
            <v>352640</v>
          </cell>
          <cell r="G172" t="str">
            <v>Municipal</v>
          </cell>
          <cell r="H172" t="str">
            <v>Priv.s. fins lucrativos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10.920311999999999</v>
          </cell>
          <cell r="O172">
            <v>0</v>
          </cell>
          <cell r="Q172">
            <v>0</v>
          </cell>
          <cell r="R172">
            <v>10.713900000000001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8.8693000000000008</v>
          </cell>
          <cell r="X172">
            <v>0</v>
          </cell>
        </row>
        <row r="173">
          <cell r="A173">
            <v>2080052</v>
          </cell>
          <cell r="B173">
            <v>52543766000116</v>
          </cell>
          <cell r="C173" t="str">
            <v>Santa Casa de Misericórdia de Mogi das Cruzes - Mantenedora do Hospital Nossa Senhhora Aparecida</v>
          </cell>
          <cell r="D173" t="str">
            <v>GRANDE S. PAULO</v>
          </cell>
          <cell r="E173" t="str">
            <v>MOGI DAS CRUZES</v>
          </cell>
          <cell r="F173">
            <v>353060</v>
          </cell>
          <cell r="G173" t="str">
            <v>Municipal</v>
          </cell>
          <cell r="H173" t="str">
            <v>Priv.s. fins lucrativos</v>
          </cell>
          <cell r="I173">
            <v>414</v>
          </cell>
          <cell r="J173">
            <v>0</v>
          </cell>
          <cell r="K173">
            <v>828</v>
          </cell>
          <cell r="M173">
            <v>250</v>
          </cell>
          <cell r="N173">
            <v>10.920311999999999</v>
          </cell>
          <cell r="O173">
            <v>2730.078</v>
          </cell>
          <cell r="Q173">
            <v>95</v>
          </cell>
          <cell r="R173">
            <v>10.713900000000001</v>
          </cell>
          <cell r="S173">
            <v>1017.8205</v>
          </cell>
          <cell r="T173">
            <v>3747.8985000000002</v>
          </cell>
          <cell r="U173">
            <v>0</v>
          </cell>
          <cell r="V173">
            <v>150</v>
          </cell>
          <cell r="W173">
            <v>8.8693000000000008</v>
          </cell>
          <cell r="X173">
            <v>1330.3950000000002</v>
          </cell>
        </row>
        <row r="174">
          <cell r="A174">
            <v>2080184</v>
          </cell>
          <cell r="B174">
            <v>46634440000100</v>
          </cell>
          <cell r="C174" t="str">
            <v>Hospital Municipal de Itu</v>
          </cell>
          <cell r="D174" t="str">
            <v>SOROCABA</v>
          </cell>
          <cell r="E174" t="str">
            <v>ITU</v>
          </cell>
          <cell r="F174">
            <v>352390</v>
          </cell>
          <cell r="G174" t="str">
            <v>Municipal</v>
          </cell>
          <cell r="H174" t="str">
            <v>Priv.s. fins lucrativos</v>
          </cell>
          <cell r="I174">
            <v>2680</v>
          </cell>
          <cell r="J174">
            <v>125</v>
          </cell>
          <cell r="K174">
            <v>5350</v>
          </cell>
          <cell r="M174">
            <v>1600</v>
          </cell>
          <cell r="N174">
            <v>10.920311999999999</v>
          </cell>
          <cell r="O174">
            <v>17472.499199999998</v>
          </cell>
          <cell r="Q174">
            <v>630</v>
          </cell>
          <cell r="R174">
            <v>10.713900000000001</v>
          </cell>
          <cell r="S174">
            <v>6749.7570000000005</v>
          </cell>
          <cell r="T174">
            <v>24222.2562</v>
          </cell>
          <cell r="U174">
            <v>0</v>
          </cell>
          <cell r="V174">
            <v>975</v>
          </cell>
          <cell r="W174">
            <v>8.8693000000000008</v>
          </cell>
          <cell r="X174">
            <v>8647.567500000001</v>
          </cell>
        </row>
        <row r="175">
          <cell r="A175">
            <v>2080354</v>
          </cell>
          <cell r="B175">
            <v>58194622000188</v>
          </cell>
          <cell r="C175" t="str">
            <v>HOSPITAL SANTO ANTONIO SANTOS</v>
          </cell>
          <cell r="D175" t="str">
            <v>BAIXADA SANTISTA</v>
          </cell>
          <cell r="E175" t="str">
            <v>SANTOS</v>
          </cell>
          <cell r="F175">
            <v>354850</v>
          </cell>
          <cell r="G175" t="str">
            <v>Municipal</v>
          </cell>
          <cell r="H175" t="str">
            <v>Priv.s. fins lucrativos</v>
          </cell>
          <cell r="I175">
            <v>1260</v>
          </cell>
          <cell r="J175">
            <v>500</v>
          </cell>
          <cell r="K175">
            <v>2520</v>
          </cell>
          <cell r="M175">
            <v>755</v>
          </cell>
          <cell r="N175">
            <v>10.920311999999999</v>
          </cell>
          <cell r="O175">
            <v>8244.8355599999995</v>
          </cell>
          <cell r="Q175">
            <v>295</v>
          </cell>
          <cell r="R175">
            <v>10.713900000000001</v>
          </cell>
          <cell r="S175">
            <v>3160.6005</v>
          </cell>
          <cell r="T175">
            <v>11405.43606</v>
          </cell>
          <cell r="U175">
            <v>0</v>
          </cell>
          <cell r="V175">
            <v>460</v>
          </cell>
          <cell r="W175">
            <v>8.8693000000000008</v>
          </cell>
          <cell r="X175">
            <v>4079.8780000000006</v>
          </cell>
        </row>
        <row r="176">
          <cell r="A176">
            <v>2080362</v>
          </cell>
          <cell r="B176" t="str">
            <v>02927389000140</v>
          </cell>
          <cell r="C176" t="str">
            <v>Associação Casa de Saúde Beneficente de Indiaporã</v>
          </cell>
          <cell r="D176" t="str">
            <v>S. JOSÉ R. PRETO</v>
          </cell>
          <cell r="E176" t="str">
            <v>INDIAPORA</v>
          </cell>
          <cell r="F176">
            <v>352070</v>
          </cell>
          <cell r="G176" t="str">
            <v>Municipal</v>
          </cell>
          <cell r="H176" t="str">
            <v>Priv.s. fins lucrativos</v>
          </cell>
          <cell r="I176">
            <v>2</v>
          </cell>
          <cell r="J176">
            <v>3</v>
          </cell>
          <cell r="K176">
            <v>5</v>
          </cell>
          <cell r="M176">
            <v>0</v>
          </cell>
          <cell r="N176">
            <v>10.920311999999999</v>
          </cell>
          <cell r="O176">
            <v>0</v>
          </cell>
          <cell r="Q176">
            <v>0</v>
          </cell>
          <cell r="R176">
            <v>10.713900000000001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8.8693000000000008</v>
          </cell>
          <cell r="X176">
            <v>0</v>
          </cell>
        </row>
        <row r="177">
          <cell r="A177">
            <v>2080400</v>
          </cell>
          <cell r="B177">
            <v>55990451000105</v>
          </cell>
          <cell r="C177" t="str">
            <v>SOCIEDADE PORTUGUESA BENEFICENCIA</v>
          </cell>
          <cell r="D177" t="str">
            <v>RIBEIRÃO PRETO</v>
          </cell>
          <cell r="E177" t="str">
            <v>RIBEIRAO PRETO</v>
          </cell>
          <cell r="F177">
            <v>354340</v>
          </cell>
          <cell r="G177" t="str">
            <v>Municipal</v>
          </cell>
          <cell r="H177" t="str">
            <v>Priv.s. fins lucrativos</v>
          </cell>
          <cell r="I177">
            <v>1000</v>
          </cell>
          <cell r="J177">
            <v>360</v>
          </cell>
          <cell r="K177">
            <v>1000</v>
          </cell>
          <cell r="M177">
            <v>300</v>
          </cell>
          <cell r="N177">
            <v>10.920311999999999</v>
          </cell>
          <cell r="O177">
            <v>3276.0935999999997</v>
          </cell>
          <cell r="Q177">
            <v>115</v>
          </cell>
          <cell r="R177">
            <v>10.713900000000001</v>
          </cell>
          <cell r="S177">
            <v>1232.0985000000001</v>
          </cell>
          <cell r="T177">
            <v>4508.1921000000002</v>
          </cell>
          <cell r="U177">
            <v>0</v>
          </cell>
          <cell r="V177">
            <v>180</v>
          </cell>
          <cell r="W177">
            <v>8.8693000000000008</v>
          </cell>
          <cell r="X177">
            <v>1596.4740000000002</v>
          </cell>
        </row>
        <row r="178">
          <cell r="A178">
            <v>2080443</v>
          </cell>
          <cell r="B178">
            <v>60332673000170</v>
          </cell>
          <cell r="C178" t="str">
            <v>Irmandade da Casa Pia de Paulo</v>
          </cell>
          <cell r="D178" t="str">
            <v>BAURU</v>
          </cell>
          <cell r="E178" t="str">
            <v>SAO MANUEL</v>
          </cell>
          <cell r="F178">
            <v>355010</v>
          </cell>
          <cell r="G178" t="str">
            <v>Municipal</v>
          </cell>
          <cell r="H178" t="str">
            <v>Priv.s. fins lucrativos</v>
          </cell>
          <cell r="I178">
            <v>300</v>
          </cell>
          <cell r="J178">
            <v>120</v>
          </cell>
          <cell r="K178">
            <v>180</v>
          </cell>
          <cell r="M178">
            <v>55</v>
          </cell>
          <cell r="N178">
            <v>10.920311999999999</v>
          </cell>
          <cell r="O178">
            <v>600.6171599999999</v>
          </cell>
          <cell r="Q178">
            <v>20</v>
          </cell>
          <cell r="R178">
            <v>10.713900000000001</v>
          </cell>
          <cell r="S178">
            <v>214.27800000000002</v>
          </cell>
          <cell r="T178">
            <v>814.89515999999992</v>
          </cell>
          <cell r="U178">
            <v>0</v>
          </cell>
          <cell r="V178">
            <v>35</v>
          </cell>
          <cell r="W178">
            <v>8.8693000000000008</v>
          </cell>
          <cell r="X178">
            <v>310.42550000000006</v>
          </cell>
        </row>
        <row r="179">
          <cell r="A179">
            <v>2080451</v>
          </cell>
          <cell r="B179">
            <v>45705765000119</v>
          </cell>
          <cell r="C179" t="str">
            <v>IRMANDADE DA SANTA CASA DE MISERICORDIA DE IPUA</v>
          </cell>
          <cell r="D179" t="str">
            <v>FRANCA</v>
          </cell>
          <cell r="E179" t="str">
            <v>IPUA</v>
          </cell>
          <cell r="F179">
            <v>352130</v>
          </cell>
          <cell r="G179" t="str">
            <v>Municipal</v>
          </cell>
          <cell r="H179" t="str">
            <v>Priv.s. fins lucrativos</v>
          </cell>
          <cell r="I179">
            <v>0</v>
          </cell>
          <cell r="J179">
            <v>0</v>
          </cell>
          <cell r="K179">
            <v>0</v>
          </cell>
          <cell r="M179">
            <v>0</v>
          </cell>
          <cell r="N179">
            <v>10.920311999999999</v>
          </cell>
          <cell r="O179">
            <v>0</v>
          </cell>
          <cell r="Q179">
            <v>0</v>
          </cell>
          <cell r="R179">
            <v>10.713900000000001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8.8693000000000008</v>
          </cell>
          <cell r="X179">
            <v>0</v>
          </cell>
        </row>
        <row r="180">
          <cell r="A180">
            <v>2080508</v>
          </cell>
          <cell r="B180">
            <v>44852267000182</v>
          </cell>
          <cell r="C180" t="str">
            <v>Hospital e Santa Casa de Misericórdia de Álvares Machado</v>
          </cell>
          <cell r="D180" t="str">
            <v>PRESIDENTE PRUDENTE</v>
          </cell>
          <cell r="E180" t="str">
            <v>ALVARES MACHADO</v>
          </cell>
          <cell r="F180">
            <v>350130</v>
          </cell>
          <cell r="G180" t="str">
            <v>Municipal</v>
          </cell>
          <cell r="H180" t="str">
            <v>Priv.s. fins lucrativos</v>
          </cell>
          <cell r="I180">
            <v>12</v>
          </cell>
          <cell r="J180">
            <v>0</v>
          </cell>
          <cell r="K180">
            <v>24</v>
          </cell>
          <cell r="M180">
            <v>5</v>
          </cell>
          <cell r="N180">
            <v>10.920311999999999</v>
          </cell>
          <cell r="O180">
            <v>54.601559999999992</v>
          </cell>
          <cell r="Q180">
            <v>5</v>
          </cell>
          <cell r="R180">
            <v>10.713900000000001</v>
          </cell>
          <cell r="S180">
            <v>53.569500000000005</v>
          </cell>
          <cell r="T180">
            <v>108.17106</v>
          </cell>
          <cell r="U180">
            <v>0</v>
          </cell>
          <cell r="V180">
            <v>5</v>
          </cell>
          <cell r="W180">
            <v>8.8693000000000008</v>
          </cell>
          <cell r="X180">
            <v>44.346500000000006</v>
          </cell>
        </row>
        <row r="181">
          <cell r="A181">
            <v>2080842</v>
          </cell>
          <cell r="B181">
            <v>50832898000132</v>
          </cell>
          <cell r="C181" t="str">
            <v>ASSOCIACAO DE CARIDADE DA SANTA CASA DE MISERICÓRDIA IMACULADA CONCEIÇÃO</v>
          </cell>
          <cell r="D181" t="str">
            <v>MARÍLIA</v>
          </cell>
          <cell r="E181" t="str">
            <v>CANDIDO MOTA</v>
          </cell>
          <cell r="F181">
            <v>351000</v>
          </cell>
          <cell r="G181" t="str">
            <v>Municipal</v>
          </cell>
          <cell r="H181" t="str">
            <v>Priv.s. fins lucrativos</v>
          </cell>
          <cell r="I181">
            <v>30</v>
          </cell>
          <cell r="J181">
            <v>48</v>
          </cell>
          <cell r="K181">
            <v>60</v>
          </cell>
          <cell r="M181">
            <v>20</v>
          </cell>
          <cell r="N181">
            <v>10.920311999999999</v>
          </cell>
          <cell r="O181">
            <v>218.40623999999997</v>
          </cell>
          <cell r="Q181">
            <v>5</v>
          </cell>
          <cell r="R181">
            <v>10.713900000000001</v>
          </cell>
          <cell r="S181">
            <v>53.569500000000005</v>
          </cell>
          <cell r="T181">
            <v>271.97573999999997</v>
          </cell>
          <cell r="U181">
            <v>0</v>
          </cell>
          <cell r="V181">
            <v>10</v>
          </cell>
          <cell r="W181">
            <v>8.8693000000000008</v>
          </cell>
          <cell r="X181">
            <v>88.693000000000012</v>
          </cell>
        </row>
        <row r="182">
          <cell r="A182">
            <v>2080923</v>
          </cell>
          <cell r="B182" t="str">
            <v>59.901.454/0001-86</v>
          </cell>
          <cell r="C182" t="str">
            <v>Santa Casa de Misericórdia Hospital São Vicente</v>
          </cell>
          <cell r="D182" t="str">
            <v>S. JOÃO B. VISTA</v>
          </cell>
          <cell r="E182" t="str">
            <v>SAO JOSE DO RIO PARDO</v>
          </cell>
          <cell r="F182">
            <v>354970</v>
          </cell>
          <cell r="G182" t="str">
            <v>Municipal</v>
          </cell>
          <cell r="H182" t="str">
            <v>Priv.s. fins lucrativos</v>
          </cell>
          <cell r="I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10.920311999999999</v>
          </cell>
          <cell r="O182">
            <v>0</v>
          </cell>
          <cell r="Q182">
            <v>0</v>
          </cell>
          <cell r="R182">
            <v>10.713900000000001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8.8693000000000008</v>
          </cell>
          <cell r="X182">
            <v>0</v>
          </cell>
        </row>
        <row r="183">
          <cell r="A183">
            <v>2080931</v>
          </cell>
          <cell r="B183">
            <v>59610394000142</v>
          </cell>
          <cell r="C183" t="str">
            <v>SANTA CASA DE SAO CARLOS</v>
          </cell>
          <cell r="D183" t="str">
            <v>ARARAQUARA</v>
          </cell>
          <cell r="E183" t="str">
            <v>SAO CARLOS</v>
          </cell>
          <cell r="F183">
            <v>354890</v>
          </cell>
          <cell r="G183" t="str">
            <v>Municipal</v>
          </cell>
          <cell r="H183" t="str">
            <v>Priv.s. fins lucrativos</v>
          </cell>
          <cell r="I183">
            <v>13782</v>
          </cell>
          <cell r="J183">
            <v>903</v>
          </cell>
          <cell r="K183">
            <v>15000</v>
          </cell>
          <cell r="M183">
            <v>4490</v>
          </cell>
          <cell r="N183">
            <v>10.920311999999999</v>
          </cell>
          <cell r="O183">
            <v>49032.200879999997</v>
          </cell>
          <cell r="Q183">
            <v>1760</v>
          </cell>
          <cell r="R183">
            <v>10.713900000000001</v>
          </cell>
          <cell r="S183">
            <v>18856.464</v>
          </cell>
          <cell r="T183">
            <v>67888.664879999997</v>
          </cell>
          <cell r="U183">
            <v>0</v>
          </cell>
          <cell r="V183">
            <v>2730</v>
          </cell>
          <cell r="W183">
            <v>8.8693000000000008</v>
          </cell>
          <cell r="X183">
            <v>24213.189000000002</v>
          </cell>
        </row>
        <row r="184">
          <cell r="A184">
            <v>2080958</v>
          </cell>
          <cell r="B184">
            <v>53593398000183</v>
          </cell>
          <cell r="C184" t="str">
            <v>SANTA CASA DE MISERICÓRDIA DE PALMITAL</v>
          </cell>
          <cell r="D184" t="str">
            <v>MARÍLIA</v>
          </cell>
          <cell r="E184" t="str">
            <v>PALMITAL</v>
          </cell>
          <cell r="F184">
            <v>353530</v>
          </cell>
          <cell r="G184" t="str">
            <v>Municipal</v>
          </cell>
          <cell r="H184" t="str">
            <v>Priv.s. fins lucrativos</v>
          </cell>
          <cell r="I184">
            <v>92</v>
          </cell>
          <cell r="J184">
            <v>0</v>
          </cell>
          <cell r="K184">
            <v>250</v>
          </cell>
          <cell r="M184">
            <v>75</v>
          </cell>
          <cell r="N184">
            <v>10.920311999999999</v>
          </cell>
          <cell r="O184">
            <v>819.02339999999992</v>
          </cell>
          <cell r="Q184">
            <v>30</v>
          </cell>
          <cell r="R184">
            <v>10.713900000000001</v>
          </cell>
          <cell r="S184">
            <v>321.41700000000003</v>
          </cell>
          <cell r="T184">
            <v>1140.4404</v>
          </cell>
          <cell r="U184">
            <v>0</v>
          </cell>
          <cell r="V184">
            <v>45</v>
          </cell>
          <cell r="W184">
            <v>8.8693000000000008</v>
          </cell>
          <cell r="X184">
            <v>399.11850000000004</v>
          </cell>
        </row>
        <row r="185">
          <cell r="A185">
            <v>2081083</v>
          </cell>
          <cell r="B185">
            <v>44364826000105</v>
          </cell>
          <cell r="C185" t="str">
            <v>Santa Casa de Misericórdia de Assis</v>
          </cell>
          <cell r="D185" t="str">
            <v>MARÍLIA</v>
          </cell>
          <cell r="E185" t="str">
            <v>ASSIS</v>
          </cell>
          <cell r="F185">
            <v>350400</v>
          </cell>
          <cell r="G185" t="str">
            <v>Municipal</v>
          </cell>
          <cell r="H185" t="str">
            <v>Priv.s. fins lucrativos</v>
          </cell>
          <cell r="I185">
            <v>23400</v>
          </cell>
          <cell r="J185">
            <v>0</v>
          </cell>
          <cell r="K185">
            <v>23400</v>
          </cell>
          <cell r="M185">
            <v>7005</v>
          </cell>
          <cell r="N185">
            <v>10.920311999999999</v>
          </cell>
          <cell r="O185">
            <v>76496.785559999989</v>
          </cell>
          <cell r="Q185">
            <v>2745</v>
          </cell>
          <cell r="R185">
            <v>10.713900000000001</v>
          </cell>
          <cell r="S185">
            <v>29409.655500000001</v>
          </cell>
          <cell r="T185">
            <v>105906.44105999998</v>
          </cell>
          <cell r="U185">
            <v>0</v>
          </cell>
          <cell r="V185">
            <v>4260</v>
          </cell>
          <cell r="W185">
            <v>8.8693000000000008</v>
          </cell>
          <cell r="X185">
            <v>37783.218000000001</v>
          </cell>
        </row>
        <row r="186">
          <cell r="A186">
            <v>2081164</v>
          </cell>
          <cell r="B186">
            <v>13370183000189</v>
          </cell>
          <cell r="C186" t="str">
            <v>FUNDAÇÃO HOSPITAL SANTA LYDIA</v>
          </cell>
          <cell r="D186" t="str">
            <v>RIBEIRÃO PRETO</v>
          </cell>
          <cell r="E186" t="str">
            <v>RIBEIRAO PRETO</v>
          </cell>
          <cell r="F186">
            <v>354340</v>
          </cell>
          <cell r="G186" t="str">
            <v>Municipal</v>
          </cell>
          <cell r="H186" t="str">
            <v>Priv.s. fins lucrativos</v>
          </cell>
          <cell r="I186">
            <v>2500</v>
          </cell>
          <cell r="J186">
            <v>762</v>
          </cell>
          <cell r="K186">
            <v>5000</v>
          </cell>
          <cell r="M186">
            <v>1495</v>
          </cell>
          <cell r="N186">
            <v>10.920311999999999</v>
          </cell>
          <cell r="O186">
            <v>16325.866439999998</v>
          </cell>
          <cell r="Q186">
            <v>585</v>
          </cell>
          <cell r="R186">
            <v>10.713900000000001</v>
          </cell>
          <cell r="S186">
            <v>6267.6315000000004</v>
          </cell>
          <cell r="T186">
            <v>22593.497939999997</v>
          </cell>
          <cell r="U186">
            <v>0</v>
          </cell>
          <cell r="V186">
            <v>910</v>
          </cell>
          <cell r="W186">
            <v>8.8693000000000008</v>
          </cell>
          <cell r="X186">
            <v>8071.063000000001</v>
          </cell>
        </row>
        <row r="187">
          <cell r="A187">
            <v>2081253</v>
          </cell>
          <cell r="B187">
            <v>44215341000150</v>
          </cell>
          <cell r="C187" t="str">
            <v>IRMANDADE DA SANTA CASA DE MISERICORDIA DE ARARAS</v>
          </cell>
          <cell r="D187" t="str">
            <v>PIRACICABA</v>
          </cell>
          <cell r="E187" t="str">
            <v>ARARAS</v>
          </cell>
          <cell r="F187">
            <v>350330</v>
          </cell>
          <cell r="G187" t="str">
            <v>Municipal</v>
          </cell>
          <cell r="H187" t="str">
            <v>Priv.s. fins lucrativos</v>
          </cell>
          <cell r="I187">
            <v>6000</v>
          </cell>
          <cell r="J187">
            <v>400</v>
          </cell>
          <cell r="K187">
            <v>4000</v>
          </cell>
          <cell r="M187">
            <v>1195</v>
          </cell>
          <cell r="N187">
            <v>10.920311999999999</v>
          </cell>
          <cell r="O187">
            <v>13049.77284</v>
          </cell>
          <cell r="Q187">
            <v>470</v>
          </cell>
          <cell r="R187">
            <v>10.713900000000001</v>
          </cell>
          <cell r="S187">
            <v>5035.5330000000004</v>
          </cell>
          <cell r="T187">
            <v>18085.305840000001</v>
          </cell>
          <cell r="U187">
            <v>0</v>
          </cell>
          <cell r="V187">
            <v>730</v>
          </cell>
          <cell r="W187">
            <v>8.8693000000000008</v>
          </cell>
          <cell r="X187">
            <v>6474.5890000000009</v>
          </cell>
        </row>
        <row r="188">
          <cell r="A188">
            <v>2081350</v>
          </cell>
          <cell r="B188">
            <v>54667316000160</v>
          </cell>
          <cell r="C188" t="str">
            <v>Sociedade de Beneficência de Piraju</v>
          </cell>
          <cell r="D188" t="str">
            <v>BAURU</v>
          </cell>
          <cell r="E188" t="str">
            <v>PIRAJU</v>
          </cell>
          <cell r="F188">
            <v>353880</v>
          </cell>
          <cell r="G188" t="str">
            <v>Municipal</v>
          </cell>
          <cell r="H188" t="str">
            <v>Priv.s. fins lucrativos</v>
          </cell>
          <cell r="I188">
            <v>0</v>
          </cell>
          <cell r="J188">
            <v>0</v>
          </cell>
          <cell r="K188">
            <v>0</v>
          </cell>
          <cell r="M188">
            <v>0</v>
          </cell>
          <cell r="N188">
            <v>10.920311999999999</v>
          </cell>
          <cell r="O188">
            <v>0</v>
          </cell>
          <cell r="Q188">
            <v>0</v>
          </cell>
          <cell r="R188">
            <v>10.713900000000001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8.8693000000000008</v>
          </cell>
          <cell r="X188">
            <v>0</v>
          </cell>
        </row>
        <row r="189">
          <cell r="A189">
            <v>2081385</v>
          </cell>
          <cell r="B189">
            <v>72699119000105</v>
          </cell>
          <cell r="C189" t="str">
            <v>IRM. DA STA CASA DE MS. DE TUPI PAULISTA</v>
          </cell>
          <cell r="D189" t="str">
            <v>PRESIDENTE PRUDENTE</v>
          </cell>
          <cell r="E189" t="str">
            <v>TUPI PAULISTA</v>
          </cell>
          <cell r="F189">
            <v>355510</v>
          </cell>
          <cell r="G189" t="str">
            <v>Municipal</v>
          </cell>
          <cell r="H189" t="str">
            <v>Priv.s. fins lucrativos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10.920311999999999</v>
          </cell>
          <cell r="O189">
            <v>0</v>
          </cell>
          <cell r="Q189">
            <v>0</v>
          </cell>
          <cell r="R189">
            <v>10.713900000000001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8.8693000000000008</v>
          </cell>
          <cell r="X189">
            <v>0</v>
          </cell>
        </row>
        <row r="190">
          <cell r="A190">
            <v>2081458</v>
          </cell>
          <cell r="B190">
            <v>51473692000126</v>
          </cell>
          <cell r="C190" t="str">
            <v>Irmandade da Santa Casa de Misericórdia de Limeira</v>
          </cell>
          <cell r="D190" t="str">
            <v>PIRACICABA</v>
          </cell>
          <cell r="E190" t="str">
            <v>LIMEIRA</v>
          </cell>
          <cell r="F190">
            <v>352690</v>
          </cell>
          <cell r="G190" t="str">
            <v>Municipal</v>
          </cell>
          <cell r="H190" t="str">
            <v>Priv.s. fins lucrativos</v>
          </cell>
          <cell r="I190">
            <v>3100</v>
          </cell>
          <cell r="J190">
            <v>69</v>
          </cell>
          <cell r="K190">
            <v>3100</v>
          </cell>
          <cell r="M190">
            <v>930</v>
          </cell>
          <cell r="N190">
            <v>10.920311999999999</v>
          </cell>
          <cell r="O190">
            <v>10155.890159999999</v>
          </cell>
          <cell r="Q190">
            <v>365</v>
          </cell>
          <cell r="R190">
            <v>10.713900000000001</v>
          </cell>
          <cell r="S190">
            <v>3910.5735000000004</v>
          </cell>
          <cell r="T190">
            <v>14066.463659999999</v>
          </cell>
          <cell r="U190">
            <v>0</v>
          </cell>
          <cell r="V190">
            <v>565</v>
          </cell>
          <cell r="W190">
            <v>8.8693000000000008</v>
          </cell>
          <cell r="X190">
            <v>5011.1545000000006</v>
          </cell>
        </row>
        <row r="191">
          <cell r="A191">
            <v>2081512</v>
          </cell>
          <cell r="B191">
            <v>48547806000120</v>
          </cell>
          <cell r="C191" t="str">
            <v>Irmandade Senhor dos Passos e Santa Casa de Misericórdia de Guaratinguetá</v>
          </cell>
          <cell r="D191" t="str">
            <v>TAUBATÉ</v>
          </cell>
          <cell r="E191" t="str">
            <v>GUARATINGUETA</v>
          </cell>
          <cell r="F191">
            <v>351840</v>
          </cell>
          <cell r="G191" t="str">
            <v>Municipal</v>
          </cell>
          <cell r="H191" t="str">
            <v>Priv.s. fins lucrativos</v>
          </cell>
          <cell r="I191">
            <v>1433</v>
          </cell>
          <cell r="J191">
            <v>266</v>
          </cell>
          <cell r="K191">
            <v>2866</v>
          </cell>
          <cell r="M191">
            <v>860</v>
          </cell>
          <cell r="N191">
            <v>10.920311999999999</v>
          </cell>
          <cell r="O191">
            <v>9391.4683199999999</v>
          </cell>
          <cell r="Q191">
            <v>335</v>
          </cell>
          <cell r="R191">
            <v>10.713900000000001</v>
          </cell>
          <cell r="S191">
            <v>3589.1565000000001</v>
          </cell>
          <cell r="T191">
            <v>12980.624820000001</v>
          </cell>
          <cell r="U191">
            <v>0</v>
          </cell>
          <cell r="V191">
            <v>520</v>
          </cell>
          <cell r="W191">
            <v>8.8693000000000008</v>
          </cell>
          <cell r="X191">
            <v>4612.0360000000001</v>
          </cell>
        </row>
        <row r="192">
          <cell r="A192">
            <v>2081571</v>
          </cell>
          <cell r="B192">
            <v>49017353000193</v>
          </cell>
          <cell r="C192" t="str">
            <v>Hospital Santa Casa de Misericórdia de Riolândia</v>
          </cell>
          <cell r="D192" t="str">
            <v>S. JOSÉ R. PRETO</v>
          </cell>
          <cell r="E192" t="str">
            <v>RIOLANDIA</v>
          </cell>
          <cell r="F192">
            <v>354420</v>
          </cell>
          <cell r="G192" t="str">
            <v>Municipal</v>
          </cell>
          <cell r="H192" t="str">
            <v>Priv.s. fins lucrativos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10.920311999999999</v>
          </cell>
          <cell r="O192">
            <v>0</v>
          </cell>
          <cell r="Q192">
            <v>0</v>
          </cell>
          <cell r="R192">
            <v>10.713900000000001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8.8693000000000008</v>
          </cell>
          <cell r="X192">
            <v>0</v>
          </cell>
        </row>
        <row r="193">
          <cell r="A193">
            <v>2081644</v>
          </cell>
          <cell r="B193">
            <v>51612828000131</v>
          </cell>
          <cell r="C193" t="str">
            <v>HOSPITAL E MATERNIDADE FREI GALVAO</v>
          </cell>
          <cell r="D193" t="str">
            <v>TAUBATÉ</v>
          </cell>
          <cell r="E193" t="str">
            <v>GUARATINGUETA</v>
          </cell>
          <cell r="F193">
            <v>351840</v>
          </cell>
          <cell r="G193" t="str">
            <v>Municipal</v>
          </cell>
          <cell r="H193" t="str">
            <v>Priv.s. fins lucrativos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10.920311999999999</v>
          </cell>
          <cell r="O193">
            <v>0</v>
          </cell>
          <cell r="Q193">
            <v>0</v>
          </cell>
          <cell r="R193">
            <v>10.713900000000001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8.8693000000000008</v>
          </cell>
          <cell r="X193">
            <v>0</v>
          </cell>
        </row>
        <row r="194">
          <cell r="A194">
            <v>2081652</v>
          </cell>
          <cell r="B194">
            <v>48433452000193</v>
          </cell>
          <cell r="C194" t="str">
            <v>Santa Casa  de Misericórdia Nossa Senhora das Dores de General Salgado</v>
          </cell>
          <cell r="D194" t="str">
            <v>S. JOSÉ R. PRETO</v>
          </cell>
          <cell r="E194" t="str">
            <v>GENERAL SALGADO</v>
          </cell>
          <cell r="F194">
            <v>351690</v>
          </cell>
          <cell r="G194" t="str">
            <v>Municipal</v>
          </cell>
          <cell r="H194" t="str">
            <v>Priv.s. fins lucrativos</v>
          </cell>
          <cell r="I194">
            <v>25</v>
          </cell>
          <cell r="J194">
            <v>11</v>
          </cell>
          <cell r="K194">
            <v>50</v>
          </cell>
          <cell r="M194">
            <v>15</v>
          </cell>
          <cell r="N194">
            <v>10.920311999999999</v>
          </cell>
          <cell r="O194">
            <v>163.80467999999999</v>
          </cell>
          <cell r="Q194">
            <v>5</v>
          </cell>
          <cell r="R194">
            <v>10.713900000000001</v>
          </cell>
          <cell r="S194">
            <v>53.569500000000005</v>
          </cell>
          <cell r="T194">
            <v>217.37418</v>
          </cell>
          <cell r="U194">
            <v>0</v>
          </cell>
          <cell r="V194">
            <v>10</v>
          </cell>
          <cell r="W194">
            <v>8.8693000000000008</v>
          </cell>
          <cell r="X194">
            <v>88.693000000000012</v>
          </cell>
        </row>
        <row r="195">
          <cell r="A195">
            <v>2081660</v>
          </cell>
          <cell r="B195">
            <v>47644406000170</v>
          </cell>
          <cell r="C195" t="str">
            <v>Irmandade da Santa Casa de Ipaussu</v>
          </cell>
          <cell r="D195" t="str">
            <v>MARÍLIA</v>
          </cell>
          <cell r="E195" t="str">
            <v>IPAUSSU</v>
          </cell>
          <cell r="F195">
            <v>352090</v>
          </cell>
          <cell r="G195" t="str">
            <v>Municipal</v>
          </cell>
          <cell r="H195" t="str">
            <v>Priv.s. fins lucrativos</v>
          </cell>
          <cell r="I195">
            <v>4500</v>
          </cell>
          <cell r="J195">
            <v>0</v>
          </cell>
          <cell r="K195">
            <v>4500</v>
          </cell>
          <cell r="M195">
            <v>1345</v>
          </cell>
          <cell r="N195">
            <v>10.920311999999999</v>
          </cell>
          <cell r="O195">
            <v>14687.81964</v>
          </cell>
          <cell r="Q195">
            <v>530</v>
          </cell>
          <cell r="R195">
            <v>10.713900000000001</v>
          </cell>
          <cell r="S195">
            <v>5678.3670000000002</v>
          </cell>
          <cell r="T195">
            <v>20366.18664</v>
          </cell>
          <cell r="U195">
            <v>0</v>
          </cell>
          <cell r="V195">
            <v>820</v>
          </cell>
          <cell r="W195">
            <v>8.8693000000000008</v>
          </cell>
          <cell r="X195">
            <v>7272.8260000000009</v>
          </cell>
        </row>
        <row r="196">
          <cell r="A196">
            <v>2081717</v>
          </cell>
          <cell r="B196">
            <v>47544663000130</v>
          </cell>
          <cell r="C196" t="str">
            <v>IRMANDADE SANTA CASA DE MISERICORDIA DE DESCALVADO</v>
          </cell>
          <cell r="D196" t="str">
            <v>ARARAQUARA</v>
          </cell>
          <cell r="E196" t="str">
            <v>DESCALVADO</v>
          </cell>
          <cell r="F196">
            <v>351370</v>
          </cell>
          <cell r="G196" t="str">
            <v>Municipal</v>
          </cell>
          <cell r="H196" t="str">
            <v>Priv.s. fins lucrativos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10.920311999999999</v>
          </cell>
          <cell r="O196">
            <v>0</v>
          </cell>
          <cell r="Q196">
            <v>0</v>
          </cell>
          <cell r="R196">
            <v>10.713900000000001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8.8693000000000008</v>
          </cell>
          <cell r="X196">
            <v>0</v>
          </cell>
        </row>
        <row r="197">
          <cell r="A197">
            <v>2081784</v>
          </cell>
          <cell r="B197">
            <v>45775608000126</v>
          </cell>
          <cell r="C197" t="str">
            <v>HOSPITAL SANTA THEREZINHA</v>
          </cell>
          <cell r="D197" t="str">
            <v>BAURU</v>
          </cell>
          <cell r="E197" t="str">
            <v>BROTAS</v>
          </cell>
          <cell r="F197">
            <v>350790</v>
          </cell>
          <cell r="G197" t="str">
            <v>Municipal</v>
          </cell>
          <cell r="H197" t="str">
            <v>Priv.s. fins lucrativos</v>
          </cell>
          <cell r="I197">
            <v>25</v>
          </cell>
          <cell r="J197">
            <v>5</v>
          </cell>
          <cell r="K197">
            <v>50</v>
          </cell>
          <cell r="M197">
            <v>15</v>
          </cell>
          <cell r="N197">
            <v>10.920311999999999</v>
          </cell>
          <cell r="O197">
            <v>163.80467999999999</v>
          </cell>
          <cell r="Q197">
            <v>5</v>
          </cell>
          <cell r="R197">
            <v>10.713900000000001</v>
          </cell>
          <cell r="S197">
            <v>53.569500000000005</v>
          </cell>
          <cell r="T197">
            <v>217.37418</v>
          </cell>
          <cell r="U197">
            <v>0</v>
          </cell>
          <cell r="V197">
            <v>10</v>
          </cell>
          <cell r="W197">
            <v>8.8693000000000008</v>
          </cell>
          <cell r="X197">
            <v>88.693000000000012</v>
          </cell>
        </row>
        <row r="198">
          <cell r="A198">
            <v>2081814</v>
          </cell>
          <cell r="B198">
            <v>48467054000198</v>
          </cell>
          <cell r="C198" t="str">
            <v>SANTA CASA DE MISERICORDIA DE GUARARAPES</v>
          </cell>
          <cell r="D198" t="str">
            <v>ARAÇATUBA</v>
          </cell>
          <cell r="E198" t="str">
            <v>GUARARAPES</v>
          </cell>
          <cell r="F198">
            <v>351820</v>
          </cell>
          <cell r="G198" t="str">
            <v>Municipal</v>
          </cell>
          <cell r="H198" t="str">
            <v>Priv.s. fins lucrativos</v>
          </cell>
          <cell r="I198">
            <v>200</v>
          </cell>
          <cell r="J198">
            <v>110</v>
          </cell>
          <cell r="K198">
            <v>250</v>
          </cell>
          <cell r="M198">
            <v>75</v>
          </cell>
          <cell r="N198">
            <v>10.920311999999999</v>
          </cell>
          <cell r="O198">
            <v>819.02339999999992</v>
          </cell>
          <cell r="Q198">
            <v>30</v>
          </cell>
          <cell r="R198">
            <v>10.713900000000001</v>
          </cell>
          <cell r="S198">
            <v>321.41700000000003</v>
          </cell>
          <cell r="T198">
            <v>1140.4404</v>
          </cell>
          <cell r="U198">
            <v>0</v>
          </cell>
          <cell r="V198">
            <v>45</v>
          </cell>
          <cell r="W198">
            <v>8.8693000000000008</v>
          </cell>
          <cell r="X198">
            <v>399.11850000000004</v>
          </cell>
        </row>
        <row r="199">
          <cell r="A199">
            <v>2081903</v>
          </cell>
          <cell r="B199">
            <v>72863665000130</v>
          </cell>
          <cell r="C199" t="str">
            <v xml:space="preserve">Hospital de Caridade de Vargem Grande do Sul </v>
          </cell>
          <cell r="D199" t="str">
            <v>S. JOÃO B. VISTA</v>
          </cell>
          <cell r="E199" t="str">
            <v>VARGEM GRANDE DO SUL</v>
          </cell>
          <cell r="F199">
            <v>355640</v>
          </cell>
          <cell r="G199" t="str">
            <v>Municipal</v>
          </cell>
          <cell r="H199" t="str">
            <v>Priv.s. fins lucrativos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10.920311999999999</v>
          </cell>
          <cell r="O199">
            <v>0</v>
          </cell>
          <cell r="Q199">
            <v>0</v>
          </cell>
          <cell r="R199">
            <v>10.713900000000001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8.8693000000000008</v>
          </cell>
          <cell r="X199">
            <v>0</v>
          </cell>
        </row>
        <row r="200">
          <cell r="A200">
            <v>2082098</v>
          </cell>
          <cell r="B200">
            <v>43723907000191</v>
          </cell>
          <cell r="C200" t="str">
            <v>Hospital "Dr. Adhemar de Barros"</v>
          </cell>
          <cell r="D200" t="str">
            <v>SOROCABA</v>
          </cell>
          <cell r="E200" t="str">
            <v>APIAI</v>
          </cell>
          <cell r="F200">
            <v>350270</v>
          </cell>
          <cell r="G200" t="str">
            <v>Municipal</v>
          </cell>
          <cell r="H200" t="str">
            <v>Priv.s. fins lucrativos</v>
          </cell>
          <cell r="I200">
            <v>142</v>
          </cell>
          <cell r="J200">
            <v>0</v>
          </cell>
          <cell r="K200">
            <v>300</v>
          </cell>
          <cell r="M200">
            <v>90</v>
          </cell>
          <cell r="N200">
            <v>10.920311999999999</v>
          </cell>
          <cell r="O200">
            <v>982.82807999999989</v>
          </cell>
          <cell r="Q200">
            <v>35</v>
          </cell>
          <cell r="R200">
            <v>10.713900000000001</v>
          </cell>
          <cell r="S200">
            <v>374.98650000000004</v>
          </cell>
          <cell r="T200">
            <v>1357.81458</v>
          </cell>
          <cell r="U200">
            <v>0</v>
          </cell>
          <cell r="V200">
            <v>55</v>
          </cell>
          <cell r="W200">
            <v>8.8693000000000008</v>
          </cell>
          <cell r="X200">
            <v>487.81150000000002</v>
          </cell>
        </row>
        <row r="201">
          <cell r="A201">
            <v>2082128</v>
          </cell>
          <cell r="B201">
            <v>46020301000269</v>
          </cell>
          <cell r="C201" t="str">
            <v>Sociedade Campineira de Educação e Instrução - Hospital e Maternidade Celso Pierro (Hospital PUC Campinas)</v>
          </cell>
          <cell r="D201" t="str">
            <v>CAMPINAS</v>
          </cell>
          <cell r="E201" t="str">
            <v>CAMPINAS</v>
          </cell>
          <cell r="F201">
            <v>350950</v>
          </cell>
          <cell r="G201" t="str">
            <v>Municipal</v>
          </cell>
          <cell r="H201" t="str">
            <v>Priv.s. fins lucrativos</v>
          </cell>
          <cell r="I201">
            <v>8000</v>
          </cell>
          <cell r="J201">
            <v>4790</v>
          </cell>
          <cell r="K201">
            <v>16000</v>
          </cell>
          <cell r="M201">
            <v>4790</v>
          </cell>
          <cell r="N201">
            <v>10.920311999999999</v>
          </cell>
          <cell r="O201">
            <v>52308.294479999997</v>
          </cell>
          <cell r="Q201">
            <v>1875</v>
          </cell>
          <cell r="R201">
            <v>10.713900000000001</v>
          </cell>
          <cell r="S201">
            <v>20088.5625</v>
          </cell>
          <cell r="T201">
            <v>72396.856979999997</v>
          </cell>
          <cell r="U201">
            <v>0</v>
          </cell>
          <cell r="V201">
            <v>2910</v>
          </cell>
          <cell r="W201">
            <v>8.8693000000000008</v>
          </cell>
          <cell r="X201">
            <v>25809.663000000004</v>
          </cell>
        </row>
        <row r="202">
          <cell r="A202">
            <v>2082519</v>
          </cell>
          <cell r="B202">
            <v>53638649000107</v>
          </cell>
          <cell r="C202" t="str">
            <v xml:space="preserve">Santa casa de misericórdia de paraguaçu paulista </v>
          </cell>
          <cell r="D202" t="str">
            <v>MARÍLIA</v>
          </cell>
          <cell r="E202" t="str">
            <v>PARAGUACU PAULISTA</v>
          </cell>
          <cell r="F202">
            <v>353550</v>
          </cell>
          <cell r="G202" t="str">
            <v>Municipal</v>
          </cell>
          <cell r="H202" t="str">
            <v>Priv.s. fins lucrativos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10.920311999999999</v>
          </cell>
          <cell r="O202">
            <v>0</v>
          </cell>
          <cell r="Q202">
            <v>0</v>
          </cell>
          <cell r="R202">
            <v>10.713900000000001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8.8693000000000008</v>
          </cell>
          <cell r="X202">
            <v>0</v>
          </cell>
        </row>
        <row r="203">
          <cell r="A203">
            <v>2082527</v>
          </cell>
          <cell r="B203">
            <v>43964931000112</v>
          </cell>
          <cell r="C203" t="str">
            <v>Irmandade da Santa Casa de Misericórdia de Araraquara</v>
          </cell>
          <cell r="D203" t="str">
            <v>ARARAQUARA</v>
          </cell>
          <cell r="E203" t="str">
            <v>ARARAQUARA</v>
          </cell>
          <cell r="F203">
            <v>350320</v>
          </cell>
          <cell r="G203" t="str">
            <v>Municipal</v>
          </cell>
          <cell r="H203" t="str">
            <v>Priv.s. fins lucrativos</v>
          </cell>
          <cell r="I203">
            <v>1176</v>
          </cell>
          <cell r="J203">
            <v>1304</v>
          </cell>
          <cell r="K203">
            <v>1048</v>
          </cell>
          <cell r="M203">
            <v>315</v>
          </cell>
          <cell r="N203">
            <v>10.920311999999999</v>
          </cell>
          <cell r="O203">
            <v>3439.8982799999999</v>
          </cell>
          <cell r="Q203">
            <v>125</v>
          </cell>
          <cell r="R203">
            <v>10.713900000000001</v>
          </cell>
          <cell r="S203">
            <v>1339.2375000000002</v>
          </cell>
          <cell r="T203">
            <v>4779.1357800000005</v>
          </cell>
          <cell r="U203">
            <v>0</v>
          </cell>
          <cell r="V203">
            <v>190</v>
          </cell>
          <cell r="W203">
            <v>8.8693000000000008</v>
          </cell>
          <cell r="X203">
            <v>1685.1670000000001</v>
          </cell>
        </row>
        <row r="204">
          <cell r="A204">
            <v>2082551</v>
          </cell>
          <cell r="B204">
            <v>48321038000192</v>
          </cell>
          <cell r="C204" t="str">
            <v>SANTA CASA DE MISERICÓRDIA DE IBIRÁ</v>
          </cell>
          <cell r="D204" t="str">
            <v>S. JOSÉ R. PRETO</v>
          </cell>
          <cell r="E204" t="str">
            <v>IBIRA</v>
          </cell>
          <cell r="F204">
            <v>351940</v>
          </cell>
          <cell r="G204" t="str">
            <v>Municipal</v>
          </cell>
          <cell r="H204" t="str">
            <v>Priv.s. fins lucrativos</v>
          </cell>
          <cell r="I204">
            <v>50</v>
          </cell>
          <cell r="J204">
            <v>0</v>
          </cell>
          <cell r="K204">
            <v>100</v>
          </cell>
          <cell r="M204">
            <v>30</v>
          </cell>
          <cell r="N204">
            <v>10.920311999999999</v>
          </cell>
          <cell r="O204">
            <v>327.60935999999998</v>
          </cell>
          <cell r="Q204">
            <v>10</v>
          </cell>
          <cell r="R204">
            <v>10.713900000000001</v>
          </cell>
          <cell r="S204">
            <v>107.13900000000001</v>
          </cell>
          <cell r="T204">
            <v>434.74835999999999</v>
          </cell>
          <cell r="U204">
            <v>0</v>
          </cell>
          <cell r="V204">
            <v>20</v>
          </cell>
          <cell r="W204">
            <v>8.8693000000000008</v>
          </cell>
          <cell r="X204">
            <v>177.38600000000002</v>
          </cell>
        </row>
        <row r="205">
          <cell r="A205">
            <v>2082586</v>
          </cell>
          <cell r="B205">
            <v>53338992000128</v>
          </cell>
          <cell r="C205" t="str">
            <v>Irmandade da Santa Casa de Misericordia de Osvaldo Cruz</v>
          </cell>
          <cell r="D205" t="str">
            <v>MARÍLIA</v>
          </cell>
          <cell r="E205" t="str">
            <v>OSVALDO CRUZ</v>
          </cell>
          <cell r="F205">
            <v>353460</v>
          </cell>
          <cell r="G205" t="str">
            <v>Municipal</v>
          </cell>
          <cell r="H205" t="str">
            <v>Priv.s. fins lucrativos</v>
          </cell>
          <cell r="I205">
            <v>1000</v>
          </cell>
          <cell r="J205">
            <v>0</v>
          </cell>
          <cell r="K205">
            <v>1000</v>
          </cell>
          <cell r="M205">
            <v>300</v>
          </cell>
          <cell r="N205">
            <v>10.920311999999999</v>
          </cell>
          <cell r="O205">
            <v>3276.0935999999997</v>
          </cell>
          <cell r="Q205">
            <v>115</v>
          </cell>
          <cell r="R205">
            <v>10.713900000000001</v>
          </cell>
          <cell r="S205">
            <v>1232.0985000000001</v>
          </cell>
          <cell r="T205">
            <v>4508.1921000000002</v>
          </cell>
          <cell r="U205">
            <v>0</v>
          </cell>
          <cell r="V205">
            <v>180</v>
          </cell>
          <cell r="W205">
            <v>8.8693000000000008</v>
          </cell>
          <cell r="X205">
            <v>1596.4740000000002</v>
          </cell>
        </row>
        <row r="206">
          <cell r="A206">
            <v>2082632</v>
          </cell>
          <cell r="B206">
            <v>44745024000145</v>
          </cell>
          <cell r="C206" t="str">
            <v>Associação do Hospital e Maternidade São José de Barra Bonita</v>
          </cell>
          <cell r="D206" t="str">
            <v>BAURU</v>
          </cell>
          <cell r="E206" t="str">
            <v>BARRA BONITA</v>
          </cell>
          <cell r="F206">
            <v>350530</v>
          </cell>
          <cell r="G206" t="str">
            <v>Municipal</v>
          </cell>
          <cell r="H206" t="str">
            <v>Priv.s. fins lucrativos</v>
          </cell>
          <cell r="I206">
            <v>0</v>
          </cell>
          <cell r="J206">
            <v>0</v>
          </cell>
          <cell r="K206">
            <v>0</v>
          </cell>
          <cell r="M206">
            <v>0</v>
          </cell>
          <cell r="N206">
            <v>10.920311999999999</v>
          </cell>
          <cell r="O206">
            <v>0</v>
          </cell>
          <cell r="Q206">
            <v>0</v>
          </cell>
          <cell r="R206">
            <v>10.713900000000001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8.8693000000000008</v>
          </cell>
          <cell r="X206">
            <v>0</v>
          </cell>
        </row>
        <row r="207">
          <cell r="A207">
            <v>2082640</v>
          </cell>
          <cell r="B207">
            <v>49270671000161</v>
          </cell>
          <cell r="C207" t="str">
            <v>Santa Casa de Caridade e Maternidade de Ibitinga</v>
          </cell>
          <cell r="D207" t="str">
            <v>ARARAQUARA</v>
          </cell>
          <cell r="E207" t="str">
            <v>IBITINGA</v>
          </cell>
          <cell r="F207">
            <v>351960</v>
          </cell>
          <cell r="G207" t="str">
            <v>Municipal</v>
          </cell>
          <cell r="H207" t="str">
            <v>Priv.s. fins lucrativos</v>
          </cell>
          <cell r="I207">
            <v>300</v>
          </cell>
          <cell r="J207">
            <v>20</v>
          </cell>
          <cell r="K207">
            <v>400</v>
          </cell>
          <cell r="M207">
            <v>120</v>
          </cell>
          <cell r="N207">
            <v>10.920311999999999</v>
          </cell>
          <cell r="O207">
            <v>1310.4374399999999</v>
          </cell>
          <cell r="Q207">
            <v>45</v>
          </cell>
          <cell r="R207">
            <v>10.713900000000001</v>
          </cell>
          <cell r="S207">
            <v>482.12550000000005</v>
          </cell>
          <cell r="T207">
            <v>1792.56294</v>
          </cell>
          <cell r="U207">
            <v>0</v>
          </cell>
          <cell r="V207">
            <v>75</v>
          </cell>
          <cell r="W207">
            <v>8.8693000000000008</v>
          </cell>
          <cell r="X207">
            <v>665.1975000000001</v>
          </cell>
        </row>
        <row r="208">
          <cell r="A208">
            <v>2082721</v>
          </cell>
          <cell r="B208" t="str">
            <v>70.945.936/001-70</v>
          </cell>
          <cell r="C208" t="str">
            <v>Irmandade da Santa Casa de Misericórdia de São Roque - Hospital e Maternidade Sotero de Souza</v>
          </cell>
          <cell r="D208" t="str">
            <v>SOROCABA</v>
          </cell>
          <cell r="E208" t="str">
            <v>SAO ROQUE</v>
          </cell>
          <cell r="F208">
            <v>355060</v>
          </cell>
          <cell r="G208" t="str">
            <v>Municipal</v>
          </cell>
          <cell r="H208" t="str">
            <v>Priv.s. fins lucrativos</v>
          </cell>
          <cell r="I208">
            <v>1776.67</v>
          </cell>
          <cell r="J208">
            <v>0</v>
          </cell>
          <cell r="K208">
            <v>3553</v>
          </cell>
          <cell r="M208">
            <v>1065</v>
          </cell>
          <cell r="N208">
            <v>10.920311999999999</v>
          </cell>
          <cell r="O208">
            <v>11630.13228</v>
          </cell>
          <cell r="Q208">
            <v>415</v>
          </cell>
          <cell r="R208">
            <v>10.713900000000001</v>
          </cell>
          <cell r="S208">
            <v>4446.2685000000001</v>
          </cell>
          <cell r="T208">
            <v>16076.40078</v>
          </cell>
          <cell r="U208">
            <v>0</v>
          </cell>
          <cell r="V208">
            <v>645</v>
          </cell>
          <cell r="W208">
            <v>8.8693000000000008</v>
          </cell>
          <cell r="X208">
            <v>5720.6985000000004</v>
          </cell>
        </row>
        <row r="209">
          <cell r="A209">
            <v>2082748</v>
          </cell>
          <cell r="B209">
            <v>43600261000155</v>
          </cell>
          <cell r="C209" t="str">
            <v>IRMANDADE SANTA CASA DE ANGATUBA</v>
          </cell>
          <cell r="D209" t="str">
            <v>SOROCABA</v>
          </cell>
          <cell r="E209" t="str">
            <v>ANGATUBA</v>
          </cell>
          <cell r="F209">
            <v>350220</v>
          </cell>
          <cell r="G209" t="str">
            <v>Municipal</v>
          </cell>
          <cell r="H209" t="str">
            <v>Priv.s. fins lucrativos</v>
          </cell>
          <cell r="I209">
            <v>30</v>
          </cell>
          <cell r="J209">
            <v>0</v>
          </cell>
          <cell r="K209">
            <v>60</v>
          </cell>
          <cell r="M209">
            <v>20</v>
          </cell>
          <cell r="N209">
            <v>10.920311999999999</v>
          </cell>
          <cell r="O209">
            <v>218.40623999999997</v>
          </cell>
          <cell r="Q209">
            <v>5</v>
          </cell>
          <cell r="R209">
            <v>10.713900000000001</v>
          </cell>
          <cell r="S209">
            <v>53.569500000000005</v>
          </cell>
          <cell r="T209">
            <v>271.97573999999997</v>
          </cell>
          <cell r="U209">
            <v>0</v>
          </cell>
          <cell r="V209">
            <v>10</v>
          </cell>
          <cell r="W209">
            <v>8.8693000000000008</v>
          </cell>
          <cell r="X209">
            <v>88.693000000000012</v>
          </cell>
        </row>
        <row r="210">
          <cell r="A210">
            <v>2082853</v>
          </cell>
          <cell r="B210">
            <v>44945962000199</v>
          </cell>
          <cell r="C210" t="str">
            <v>SANTA CASA DE MISERICÓRDIA E ASILO DOS POBRES DE BATATAIS</v>
          </cell>
          <cell r="D210" t="str">
            <v>RIBEIRÃO PRETO</v>
          </cell>
          <cell r="E210" t="str">
            <v>BATATAIS</v>
          </cell>
          <cell r="F210">
            <v>350590</v>
          </cell>
          <cell r="G210" t="str">
            <v>Municipal</v>
          </cell>
          <cell r="H210" t="str">
            <v>Priv.s. fins lucrativos</v>
          </cell>
          <cell r="I210">
            <v>2800</v>
          </cell>
          <cell r="J210">
            <v>556</v>
          </cell>
          <cell r="K210">
            <v>2000</v>
          </cell>
          <cell r="M210">
            <v>600</v>
          </cell>
          <cell r="N210">
            <v>10.920311999999999</v>
          </cell>
          <cell r="O210">
            <v>6552.1871999999994</v>
          </cell>
          <cell r="Q210">
            <v>235</v>
          </cell>
          <cell r="R210">
            <v>10.713900000000001</v>
          </cell>
          <cell r="S210">
            <v>2517.7665000000002</v>
          </cell>
          <cell r="T210">
            <v>9069.9537</v>
          </cell>
          <cell r="U210">
            <v>0</v>
          </cell>
          <cell r="V210">
            <v>365</v>
          </cell>
          <cell r="W210">
            <v>8.8693000000000008</v>
          </cell>
          <cell r="X210">
            <v>3237.2945000000004</v>
          </cell>
        </row>
        <row r="211">
          <cell r="A211">
            <v>2082888</v>
          </cell>
          <cell r="B211">
            <v>56384183000140</v>
          </cell>
          <cell r="C211" t="str">
            <v>Irmandade da Santa Casa de Misericordia de Rio Claro</v>
          </cell>
          <cell r="D211" t="str">
            <v>PIRACICABA</v>
          </cell>
          <cell r="E211" t="str">
            <v>RIO CLARO</v>
          </cell>
          <cell r="F211">
            <v>354390</v>
          </cell>
          <cell r="G211" t="str">
            <v>Municipal</v>
          </cell>
          <cell r="H211" t="str">
            <v>Priv.s. fins lucrativos</v>
          </cell>
          <cell r="I211">
            <v>200</v>
          </cell>
          <cell r="J211">
            <v>550</v>
          </cell>
          <cell r="K211">
            <v>400</v>
          </cell>
          <cell r="M211">
            <v>120</v>
          </cell>
          <cell r="N211">
            <v>10.920311999999999</v>
          </cell>
          <cell r="O211">
            <v>1310.4374399999999</v>
          </cell>
          <cell r="Q211">
            <v>45</v>
          </cell>
          <cell r="R211">
            <v>10.713900000000001</v>
          </cell>
          <cell r="S211">
            <v>482.12550000000005</v>
          </cell>
          <cell r="T211">
            <v>1792.56294</v>
          </cell>
          <cell r="U211">
            <v>0</v>
          </cell>
          <cell r="V211">
            <v>75</v>
          </cell>
          <cell r="W211">
            <v>8.8693000000000008</v>
          </cell>
          <cell r="X211">
            <v>665.1975000000001</v>
          </cell>
        </row>
        <row r="212">
          <cell r="A212">
            <v>2082934</v>
          </cell>
          <cell r="B212">
            <v>51504132000191</v>
          </cell>
          <cell r="C212" t="str">
            <v>Santa Casa de Misericórdia de Taguaí</v>
          </cell>
          <cell r="D212" t="str">
            <v>BAURU</v>
          </cell>
          <cell r="E212" t="str">
            <v>TAGUAI</v>
          </cell>
          <cell r="F212">
            <v>355300</v>
          </cell>
          <cell r="G212" t="str">
            <v>Municipal</v>
          </cell>
          <cell r="H212" t="str">
            <v>Priv.s. fins lucrativos</v>
          </cell>
          <cell r="I212">
            <v>50</v>
          </cell>
          <cell r="J212">
            <v>8</v>
          </cell>
          <cell r="K212">
            <v>100</v>
          </cell>
          <cell r="M212">
            <v>30</v>
          </cell>
          <cell r="N212">
            <v>10.920311999999999</v>
          </cell>
          <cell r="O212">
            <v>327.60935999999998</v>
          </cell>
          <cell r="Q212">
            <v>10</v>
          </cell>
          <cell r="R212">
            <v>10.713900000000001</v>
          </cell>
          <cell r="S212">
            <v>107.13900000000001</v>
          </cell>
          <cell r="T212">
            <v>434.74835999999999</v>
          </cell>
          <cell r="U212">
            <v>0</v>
          </cell>
          <cell r="V212">
            <v>20</v>
          </cell>
          <cell r="W212">
            <v>8.8693000000000008</v>
          </cell>
          <cell r="X212">
            <v>177.38600000000002</v>
          </cell>
        </row>
        <row r="213">
          <cell r="A213">
            <v>2083116</v>
          </cell>
          <cell r="B213">
            <v>5204924400162</v>
          </cell>
          <cell r="C213" t="str">
            <v>Irmandade da Santa Casa de Misericordia de Marilia</v>
          </cell>
          <cell r="D213" t="str">
            <v>MARÍLIA</v>
          </cell>
          <cell r="E213" t="str">
            <v>MARILIA</v>
          </cell>
          <cell r="F213">
            <v>352900</v>
          </cell>
          <cell r="G213" t="str">
            <v>Municipal</v>
          </cell>
          <cell r="H213" t="str">
            <v>Priv.s. fins lucrativos</v>
          </cell>
          <cell r="I213">
            <v>2200</v>
          </cell>
          <cell r="J213">
            <v>1500</v>
          </cell>
          <cell r="K213">
            <v>4400</v>
          </cell>
          <cell r="M213">
            <v>1315</v>
          </cell>
          <cell r="N213">
            <v>10.920311999999999</v>
          </cell>
          <cell r="O213">
            <v>14360.210279999999</v>
          </cell>
          <cell r="Q213">
            <v>515</v>
          </cell>
          <cell r="R213">
            <v>10.713900000000001</v>
          </cell>
          <cell r="S213">
            <v>5517.6585000000005</v>
          </cell>
          <cell r="T213">
            <v>19877.868780000001</v>
          </cell>
          <cell r="U213">
            <v>0</v>
          </cell>
          <cell r="V213">
            <v>800</v>
          </cell>
          <cell r="W213">
            <v>8.8693000000000008</v>
          </cell>
          <cell r="X213">
            <v>7095.4400000000005</v>
          </cell>
        </row>
        <row r="214">
          <cell r="A214">
            <v>2083140</v>
          </cell>
          <cell r="B214">
            <v>56898356000149</v>
          </cell>
          <cell r="C214" t="str">
            <v>IRMANDADE DA SANTA CASA DE MISERICÓRDIA DE SANTA ISABEL</v>
          </cell>
          <cell r="D214" t="str">
            <v>GRANDE S. PAULO</v>
          </cell>
          <cell r="E214" t="str">
            <v>SANTA ISABEL</v>
          </cell>
          <cell r="F214">
            <v>354680</v>
          </cell>
          <cell r="G214" t="str">
            <v>Municipal</v>
          </cell>
          <cell r="H214" t="str">
            <v>Priv.s. fins lucrativos</v>
          </cell>
          <cell r="I214">
            <v>150</v>
          </cell>
          <cell r="J214">
            <v>6</v>
          </cell>
          <cell r="K214">
            <v>300</v>
          </cell>
          <cell r="M214">
            <v>90</v>
          </cell>
          <cell r="N214">
            <v>10.920311999999999</v>
          </cell>
          <cell r="O214">
            <v>982.82807999999989</v>
          </cell>
          <cell r="Q214">
            <v>35</v>
          </cell>
          <cell r="R214">
            <v>10.713900000000001</v>
          </cell>
          <cell r="S214">
            <v>374.98650000000004</v>
          </cell>
          <cell r="T214">
            <v>1357.81458</v>
          </cell>
          <cell r="U214">
            <v>0</v>
          </cell>
          <cell r="V214">
            <v>55</v>
          </cell>
          <cell r="W214">
            <v>8.8693000000000008</v>
          </cell>
          <cell r="X214">
            <v>487.81150000000002</v>
          </cell>
        </row>
        <row r="215">
          <cell r="A215">
            <v>2083175</v>
          </cell>
          <cell r="B215">
            <v>54022967000101</v>
          </cell>
          <cell r="C215" t="str">
            <v>Santa Casa de Misericordia de Piedade</v>
          </cell>
          <cell r="D215" t="str">
            <v>SOROCABA</v>
          </cell>
          <cell r="E215" t="str">
            <v>PIEDADE</v>
          </cell>
          <cell r="F215">
            <v>353780</v>
          </cell>
          <cell r="G215" t="str">
            <v>Municipal</v>
          </cell>
          <cell r="H215" t="str">
            <v>Priv.s. fins lucrativos</v>
          </cell>
          <cell r="I215">
            <v>200</v>
          </cell>
          <cell r="J215">
            <v>30</v>
          </cell>
          <cell r="K215">
            <v>400</v>
          </cell>
          <cell r="M215">
            <v>120</v>
          </cell>
          <cell r="N215">
            <v>10.920311999999999</v>
          </cell>
          <cell r="O215">
            <v>1310.4374399999999</v>
          </cell>
          <cell r="Q215">
            <v>45</v>
          </cell>
          <cell r="R215">
            <v>10.713900000000001</v>
          </cell>
          <cell r="S215">
            <v>482.12550000000005</v>
          </cell>
          <cell r="T215">
            <v>1792.56294</v>
          </cell>
          <cell r="U215">
            <v>0</v>
          </cell>
          <cell r="V215">
            <v>75</v>
          </cell>
          <cell r="W215">
            <v>8.8693000000000008</v>
          </cell>
          <cell r="X215">
            <v>665.1975000000001</v>
          </cell>
        </row>
        <row r="216">
          <cell r="A216">
            <v>2083213</v>
          </cell>
          <cell r="B216">
            <v>4705515700188</v>
          </cell>
          <cell r="C216" t="str">
            <v>Irmandade de misericordia e Hospital Terra Roxa</v>
          </cell>
          <cell r="D216" t="str">
            <v>BARRETOS</v>
          </cell>
          <cell r="E216" t="str">
            <v>TERRA ROXA</v>
          </cell>
          <cell r="F216">
            <v>355440</v>
          </cell>
          <cell r="G216" t="str">
            <v>Municipal</v>
          </cell>
          <cell r="H216" t="str">
            <v>Priv.s. fins lucrativos</v>
          </cell>
          <cell r="I216">
            <v>30</v>
          </cell>
          <cell r="J216">
            <v>0</v>
          </cell>
          <cell r="K216">
            <v>60</v>
          </cell>
          <cell r="M216">
            <v>20</v>
          </cell>
          <cell r="N216">
            <v>10.920311999999999</v>
          </cell>
          <cell r="O216">
            <v>218.40623999999997</v>
          </cell>
          <cell r="Q216">
            <v>5</v>
          </cell>
          <cell r="R216">
            <v>10.713900000000001</v>
          </cell>
          <cell r="S216">
            <v>53.569500000000005</v>
          </cell>
          <cell r="T216">
            <v>271.97573999999997</v>
          </cell>
          <cell r="U216">
            <v>0</v>
          </cell>
          <cell r="V216">
            <v>10</v>
          </cell>
          <cell r="W216">
            <v>8.8693000000000008</v>
          </cell>
          <cell r="X216">
            <v>88.693000000000012</v>
          </cell>
        </row>
        <row r="217">
          <cell r="A217">
            <v>2083493</v>
          </cell>
          <cell r="B217">
            <v>55110753000141</v>
          </cell>
          <cell r="C217" t="str">
            <v>IRMANDADE DA SANTA CASA DE MISERICORDIA DE PONTAL</v>
          </cell>
          <cell r="D217" t="str">
            <v>RIBEIRÃO PRETO</v>
          </cell>
          <cell r="E217" t="str">
            <v>PONTAL</v>
          </cell>
          <cell r="F217">
            <v>354020</v>
          </cell>
          <cell r="G217" t="str">
            <v>Municipal</v>
          </cell>
          <cell r="H217" t="str">
            <v>Priv.s. fins lucrativos</v>
          </cell>
          <cell r="I217">
            <v>300</v>
          </cell>
          <cell r="J217">
            <v>0</v>
          </cell>
          <cell r="K217">
            <v>600</v>
          </cell>
          <cell r="M217">
            <v>180</v>
          </cell>
          <cell r="N217">
            <v>10.920311999999999</v>
          </cell>
          <cell r="O217">
            <v>1965.6561599999998</v>
          </cell>
          <cell r="Q217">
            <v>70</v>
          </cell>
          <cell r="R217">
            <v>10.713900000000001</v>
          </cell>
          <cell r="S217">
            <v>749.97300000000007</v>
          </cell>
          <cell r="T217">
            <v>2715.62916</v>
          </cell>
          <cell r="U217">
            <v>0</v>
          </cell>
          <cell r="V217">
            <v>110</v>
          </cell>
          <cell r="W217">
            <v>8.8693000000000008</v>
          </cell>
          <cell r="X217">
            <v>975.62300000000005</v>
          </cell>
        </row>
        <row r="218">
          <cell r="A218">
            <v>2083604</v>
          </cell>
          <cell r="B218">
            <v>44584019000106</v>
          </cell>
          <cell r="C218" t="str">
            <v xml:space="preserve">Santa Casa de Misericordia de Avaré </v>
          </cell>
          <cell r="D218" t="str">
            <v>BAURU</v>
          </cell>
          <cell r="E218" t="str">
            <v>AVARE</v>
          </cell>
          <cell r="F218">
            <v>350450</v>
          </cell>
          <cell r="G218" t="str">
            <v>Municipal</v>
          </cell>
          <cell r="H218" t="str">
            <v>Priv.s. fins lucrativos</v>
          </cell>
          <cell r="I218">
            <v>399</v>
          </cell>
          <cell r="J218">
            <v>67</v>
          </cell>
          <cell r="K218">
            <v>780</v>
          </cell>
          <cell r="M218">
            <v>235</v>
          </cell>
          <cell r="N218">
            <v>10.920311999999999</v>
          </cell>
          <cell r="O218">
            <v>2566.2733199999998</v>
          </cell>
          <cell r="Q218">
            <v>90</v>
          </cell>
          <cell r="R218">
            <v>10.713900000000001</v>
          </cell>
          <cell r="S218">
            <v>964.25100000000009</v>
          </cell>
          <cell r="T218">
            <v>3530.52432</v>
          </cell>
          <cell r="U218">
            <v>0</v>
          </cell>
          <cell r="V218">
            <v>140</v>
          </cell>
          <cell r="W218">
            <v>8.8693000000000008</v>
          </cell>
          <cell r="X218">
            <v>1241.7020000000002</v>
          </cell>
        </row>
        <row r="219">
          <cell r="A219">
            <v>2083876</v>
          </cell>
          <cell r="B219">
            <v>51455806000105</v>
          </cell>
          <cell r="C219" t="str">
            <v>SANTA CASA DE MISERICÓRDIA DE FRANCISCO MORATO</v>
          </cell>
          <cell r="D219" t="str">
            <v>GRANDE S. PAULO</v>
          </cell>
          <cell r="E219" t="str">
            <v>FRANCISCO MORATO</v>
          </cell>
          <cell r="F219">
            <v>351630</v>
          </cell>
          <cell r="G219" t="str">
            <v>Municipal</v>
          </cell>
          <cell r="H219" t="str">
            <v>Priv.s. fins lucrativos</v>
          </cell>
          <cell r="I219">
            <v>100</v>
          </cell>
          <cell r="J219">
            <v>0</v>
          </cell>
          <cell r="K219">
            <v>200</v>
          </cell>
          <cell r="M219">
            <v>60</v>
          </cell>
          <cell r="N219">
            <v>10.920311999999999</v>
          </cell>
          <cell r="O219">
            <v>655.21871999999996</v>
          </cell>
          <cell r="Q219">
            <v>25</v>
          </cell>
          <cell r="R219">
            <v>10.713900000000001</v>
          </cell>
          <cell r="S219">
            <v>267.84750000000003</v>
          </cell>
          <cell r="T219">
            <v>923.06621999999993</v>
          </cell>
          <cell r="U219">
            <v>0</v>
          </cell>
          <cell r="V219">
            <v>35</v>
          </cell>
          <cell r="W219">
            <v>8.8693000000000008</v>
          </cell>
          <cell r="X219">
            <v>310.42550000000006</v>
          </cell>
        </row>
        <row r="220">
          <cell r="A220">
            <v>2083973</v>
          </cell>
          <cell r="B220">
            <v>45331303000125</v>
          </cell>
          <cell r="C220" t="str">
            <v>Santa Casa de Guará</v>
          </cell>
          <cell r="D220" t="str">
            <v>FRANCA</v>
          </cell>
          <cell r="E220" t="str">
            <v>GUARA</v>
          </cell>
          <cell r="F220">
            <v>351770</v>
          </cell>
          <cell r="G220" t="str">
            <v>Municipal</v>
          </cell>
          <cell r="H220" t="str">
            <v>Priv.s. fins lucrativos</v>
          </cell>
          <cell r="I220">
            <v>44</v>
          </cell>
          <cell r="J220">
            <v>132</v>
          </cell>
          <cell r="K220">
            <v>80</v>
          </cell>
          <cell r="M220">
            <v>25</v>
          </cell>
          <cell r="N220">
            <v>10.920311999999999</v>
          </cell>
          <cell r="O220">
            <v>273.00779999999997</v>
          </cell>
          <cell r="Q220">
            <v>10</v>
          </cell>
          <cell r="R220">
            <v>10.713900000000001</v>
          </cell>
          <cell r="S220">
            <v>107.13900000000001</v>
          </cell>
          <cell r="T220">
            <v>380.14679999999998</v>
          </cell>
          <cell r="U220">
            <v>0</v>
          </cell>
          <cell r="V220">
            <v>15</v>
          </cell>
          <cell r="W220">
            <v>8.8693000000000008</v>
          </cell>
          <cell r="X220">
            <v>133.0395</v>
          </cell>
        </row>
        <row r="221">
          <cell r="A221">
            <v>2084058</v>
          </cell>
          <cell r="B221">
            <v>56813926000150</v>
          </cell>
          <cell r="C221" t="str">
            <v>santa casa da misericórdia de Santa Cruz Do Rio Prado</v>
          </cell>
          <cell r="D221" t="str">
            <v>MARÍLIA</v>
          </cell>
          <cell r="E221" t="str">
            <v>SANTA CRUZ DO RIO PARDO</v>
          </cell>
          <cell r="F221">
            <v>354640</v>
          </cell>
          <cell r="G221" t="str">
            <v>Municipal</v>
          </cell>
          <cell r="H221" t="str">
            <v>Priv.s. fins lucrativos</v>
          </cell>
          <cell r="I221">
            <v>1000</v>
          </cell>
          <cell r="J221">
            <v>227</v>
          </cell>
          <cell r="K221">
            <v>2000</v>
          </cell>
          <cell r="M221">
            <v>600</v>
          </cell>
          <cell r="N221">
            <v>10.920311999999999</v>
          </cell>
          <cell r="O221">
            <v>6552.1871999999994</v>
          </cell>
          <cell r="Q221">
            <v>235</v>
          </cell>
          <cell r="R221">
            <v>10.713900000000001</v>
          </cell>
          <cell r="S221">
            <v>2517.7665000000002</v>
          </cell>
          <cell r="T221">
            <v>9069.9537</v>
          </cell>
          <cell r="U221">
            <v>0</v>
          </cell>
          <cell r="V221">
            <v>365</v>
          </cell>
          <cell r="W221">
            <v>8.8693000000000008</v>
          </cell>
          <cell r="X221">
            <v>3237.2945000000004</v>
          </cell>
        </row>
        <row r="222">
          <cell r="A222">
            <v>2084074</v>
          </cell>
          <cell r="B222">
            <v>71981476000107</v>
          </cell>
          <cell r="C222" t="str">
            <v>ASSOCIAÇÃO BENEFICENTE DE TABAPUÃ</v>
          </cell>
          <cell r="D222" t="str">
            <v>S. JOSÉ R. PRETO</v>
          </cell>
          <cell r="E222" t="str">
            <v>TABAPUA</v>
          </cell>
          <cell r="F222">
            <v>355260</v>
          </cell>
          <cell r="G222" t="str">
            <v>Municipal</v>
          </cell>
          <cell r="H222" t="str">
            <v>Priv.s. fins lucrativos</v>
          </cell>
          <cell r="I222">
            <v>150</v>
          </cell>
          <cell r="J222">
            <v>0</v>
          </cell>
          <cell r="K222">
            <v>100</v>
          </cell>
          <cell r="M222">
            <v>30</v>
          </cell>
          <cell r="N222">
            <v>10.920311999999999</v>
          </cell>
          <cell r="O222">
            <v>327.60935999999998</v>
          </cell>
          <cell r="Q222">
            <v>10</v>
          </cell>
          <cell r="R222">
            <v>10.713900000000001</v>
          </cell>
          <cell r="S222">
            <v>107.13900000000001</v>
          </cell>
          <cell r="T222">
            <v>434.74835999999999</v>
          </cell>
          <cell r="U222">
            <v>0</v>
          </cell>
          <cell r="V222">
            <v>20</v>
          </cell>
          <cell r="W222">
            <v>8.8693000000000008</v>
          </cell>
          <cell r="X222">
            <v>177.38600000000002</v>
          </cell>
        </row>
        <row r="223">
          <cell r="A223">
            <v>2084171</v>
          </cell>
          <cell r="B223">
            <v>71326292000103</v>
          </cell>
          <cell r="C223" t="str">
            <v>Irmandade da Santa Casa de Sertãozinho</v>
          </cell>
          <cell r="D223" t="str">
            <v>RIBEIRÃO PRETO</v>
          </cell>
          <cell r="E223" t="str">
            <v>SERTAOZINHO</v>
          </cell>
          <cell r="F223">
            <v>355170</v>
          </cell>
          <cell r="G223" t="str">
            <v>Municipal</v>
          </cell>
          <cell r="H223" t="str">
            <v>Priv.s. fins lucrativos</v>
          </cell>
          <cell r="I223">
            <v>1183</v>
          </cell>
          <cell r="J223">
            <v>586</v>
          </cell>
          <cell r="K223">
            <v>1780</v>
          </cell>
          <cell r="M223">
            <v>535</v>
          </cell>
          <cell r="N223">
            <v>10.920311999999999</v>
          </cell>
          <cell r="O223">
            <v>5842.3669199999995</v>
          </cell>
          <cell r="Q223">
            <v>210</v>
          </cell>
          <cell r="R223">
            <v>10.713900000000001</v>
          </cell>
          <cell r="S223">
            <v>2249.9190000000003</v>
          </cell>
          <cell r="T223">
            <v>8092.2859200000003</v>
          </cell>
          <cell r="U223">
            <v>0</v>
          </cell>
          <cell r="V223">
            <v>325</v>
          </cell>
          <cell r="W223">
            <v>8.8693000000000008</v>
          </cell>
          <cell r="X223">
            <v>2882.5225000000005</v>
          </cell>
        </row>
        <row r="224">
          <cell r="A224">
            <v>2084228</v>
          </cell>
          <cell r="B224">
            <v>59759084000194</v>
          </cell>
          <cell r="C224" t="str">
            <v>SANTA CASA DE MISERICÓRDIA DONA CAROLINA MALHEIROS</v>
          </cell>
          <cell r="D224" t="str">
            <v>S. JOÃO B. VISTA</v>
          </cell>
          <cell r="E224" t="str">
            <v>SAO JOAO DA BOA VISTA</v>
          </cell>
          <cell r="F224">
            <v>354910</v>
          </cell>
          <cell r="G224" t="str">
            <v>Municipal</v>
          </cell>
          <cell r="H224" t="str">
            <v>Priv.s. fins lucrativos</v>
          </cell>
          <cell r="I224">
            <v>399</v>
          </cell>
          <cell r="J224">
            <v>1033</v>
          </cell>
          <cell r="K224">
            <v>799</v>
          </cell>
          <cell r="M224">
            <v>240</v>
          </cell>
          <cell r="N224">
            <v>10.920311999999999</v>
          </cell>
          <cell r="O224">
            <v>2620.8748799999998</v>
          </cell>
          <cell r="Q224">
            <v>95</v>
          </cell>
          <cell r="R224">
            <v>10.713900000000001</v>
          </cell>
          <cell r="S224">
            <v>1017.8205</v>
          </cell>
          <cell r="T224">
            <v>3638.6953800000001</v>
          </cell>
          <cell r="U224">
            <v>0</v>
          </cell>
          <cell r="V224">
            <v>145</v>
          </cell>
          <cell r="W224">
            <v>8.8693000000000008</v>
          </cell>
          <cell r="X224">
            <v>1286.0485000000001</v>
          </cell>
        </row>
        <row r="225">
          <cell r="A225">
            <v>2084414</v>
          </cell>
          <cell r="B225">
            <v>55989784000114</v>
          </cell>
          <cell r="C225" t="str">
            <v>Soc.Benef. e Hospitalar Santa Casa de Misericórdia de Ribeirão Preto</v>
          </cell>
          <cell r="D225" t="str">
            <v>RIBEIRÃO PRETO</v>
          </cell>
          <cell r="E225" t="str">
            <v>RIBEIRAO PRETO</v>
          </cell>
          <cell r="F225">
            <v>354340</v>
          </cell>
          <cell r="G225" t="str">
            <v>Municipal</v>
          </cell>
          <cell r="H225" t="str">
            <v>Priv.s. fins lucrativos</v>
          </cell>
          <cell r="I225">
            <v>1500</v>
          </cell>
          <cell r="J225">
            <v>50</v>
          </cell>
          <cell r="K225">
            <v>2250</v>
          </cell>
          <cell r="M225">
            <v>675</v>
          </cell>
          <cell r="N225">
            <v>10.920311999999999</v>
          </cell>
          <cell r="O225">
            <v>7371.2105999999994</v>
          </cell>
          <cell r="Q225">
            <v>265</v>
          </cell>
          <cell r="R225">
            <v>10.713900000000001</v>
          </cell>
          <cell r="S225">
            <v>2839.1835000000001</v>
          </cell>
          <cell r="T225">
            <v>10210.3941</v>
          </cell>
          <cell r="U225">
            <v>0</v>
          </cell>
          <cell r="V225">
            <v>410</v>
          </cell>
          <cell r="W225">
            <v>8.8693000000000008</v>
          </cell>
          <cell r="X225">
            <v>3636.4130000000005</v>
          </cell>
        </row>
        <row r="226">
          <cell r="A226">
            <v>2087057</v>
          </cell>
          <cell r="B226">
            <v>54384631000261</v>
          </cell>
          <cell r="C226" t="str">
            <v>Hospital fornecedores de cana</v>
          </cell>
          <cell r="D226" t="str">
            <v>PIRACICABA</v>
          </cell>
          <cell r="E226" t="str">
            <v>PIRACICABA</v>
          </cell>
          <cell r="F226">
            <v>353870</v>
          </cell>
          <cell r="G226" t="str">
            <v>Municipal</v>
          </cell>
          <cell r="H226" t="str">
            <v>Priv.s. fins lucrativos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10.920311999999999</v>
          </cell>
          <cell r="O226">
            <v>0</v>
          </cell>
          <cell r="Q226">
            <v>0</v>
          </cell>
          <cell r="R226">
            <v>10.713900000000001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8.8693000000000008</v>
          </cell>
          <cell r="X226">
            <v>0</v>
          </cell>
        </row>
        <row r="227">
          <cell r="A227">
            <v>2087103</v>
          </cell>
          <cell r="B227" t="str">
            <v>51.469.187/001-08</v>
          </cell>
          <cell r="C227" t="str">
            <v>Unidade de Referência do Coronavírus (URC) - Hospital Sociedade Operária Humanitária</v>
          </cell>
          <cell r="D227" t="str">
            <v>PIRACICABA</v>
          </cell>
          <cell r="E227" t="str">
            <v>LIMEIRA</v>
          </cell>
          <cell r="F227">
            <v>352690</v>
          </cell>
          <cell r="G227" t="str">
            <v>Municipal</v>
          </cell>
          <cell r="H227" t="str">
            <v>Priv.s. fins lucrativos</v>
          </cell>
          <cell r="I227">
            <v>7547</v>
          </cell>
          <cell r="J227">
            <v>0</v>
          </cell>
          <cell r="K227">
            <v>15094</v>
          </cell>
          <cell r="M227">
            <v>4520</v>
          </cell>
          <cell r="N227">
            <v>10.920311999999999</v>
          </cell>
          <cell r="O227">
            <v>49359.810239999999</v>
          </cell>
          <cell r="Q227">
            <v>1770</v>
          </cell>
          <cell r="R227">
            <v>10.713900000000001</v>
          </cell>
          <cell r="S227">
            <v>18963.603000000003</v>
          </cell>
          <cell r="T227">
            <v>68323.413239999994</v>
          </cell>
          <cell r="U227">
            <v>0</v>
          </cell>
          <cell r="V227">
            <v>2740</v>
          </cell>
          <cell r="W227">
            <v>8.8693000000000008</v>
          </cell>
          <cell r="X227">
            <v>24301.882000000001</v>
          </cell>
        </row>
        <row r="228">
          <cell r="A228">
            <v>2088193</v>
          </cell>
          <cell r="B228">
            <v>52775392000164</v>
          </cell>
          <cell r="C228" t="str">
            <v>Irmandade da Santa Casa de Misericórdia de Mogi Mirim</v>
          </cell>
          <cell r="D228" t="str">
            <v>S. JOÃO B. VISTA</v>
          </cell>
          <cell r="E228" t="str">
            <v>MOGI MIRIM</v>
          </cell>
          <cell r="F228">
            <v>353080</v>
          </cell>
          <cell r="G228" t="str">
            <v>Municipal</v>
          </cell>
          <cell r="H228" t="str">
            <v>Priv.s. fins lucrativos</v>
          </cell>
          <cell r="I228">
            <v>40</v>
          </cell>
          <cell r="J228">
            <v>650</v>
          </cell>
          <cell r="K228">
            <v>80</v>
          </cell>
          <cell r="M228">
            <v>25</v>
          </cell>
          <cell r="N228">
            <v>10.920311999999999</v>
          </cell>
          <cell r="O228">
            <v>273.00779999999997</v>
          </cell>
          <cell r="Q228">
            <v>10</v>
          </cell>
          <cell r="R228">
            <v>10.713900000000001</v>
          </cell>
          <cell r="S228">
            <v>107.13900000000001</v>
          </cell>
          <cell r="T228">
            <v>380.14679999999998</v>
          </cell>
          <cell r="U228">
            <v>0</v>
          </cell>
          <cell r="V228">
            <v>15</v>
          </cell>
          <cell r="W228">
            <v>8.8693000000000008</v>
          </cell>
          <cell r="X228">
            <v>133.0395</v>
          </cell>
        </row>
        <row r="229">
          <cell r="A229">
            <v>2088525</v>
          </cell>
          <cell r="B229">
            <v>52343829000190</v>
          </cell>
          <cell r="C229" t="str">
            <v>Santa Casa de Misericórdia de Miguelópolis</v>
          </cell>
          <cell r="D229" t="str">
            <v>FRANCA</v>
          </cell>
          <cell r="E229" t="str">
            <v>MIGUELOPOLIS</v>
          </cell>
          <cell r="F229">
            <v>352970</v>
          </cell>
          <cell r="G229" t="str">
            <v>Municipal</v>
          </cell>
          <cell r="H229" t="str">
            <v>Priv.s. fins lucrativos</v>
          </cell>
          <cell r="I229">
            <v>50</v>
          </cell>
          <cell r="J229">
            <v>0</v>
          </cell>
          <cell r="K229">
            <v>100</v>
          </cell>
          <cell r="M229">
            <v>30</v>
          </cell>
          <cell r="N229">
            <v>10.920311999999999</v>
          </cell>
          <cell r="O229">
            <v>327.60935999999998</v>
          </cell>
          <cell r="Q229">
            <v>10</v>
          </cell>
          <cell r="R229">
            <v>10.713900000000001</v>
          </cell>
          <cell r="S229">
            <v>107.13900000000001</v>
          </cell>
          <cell r="T229">
            <v>434.74835999999999</v>
          </cell>
          <cell r="U229">
            <v>0</v>
          </cell>
          <cell r="V229">
            <v>20</v>
          </cell>
          <cell r="W229">
            <v>8.8693000000000008</v>
          </cell>
          <cell r="X229">
            <v>177.38600000000002</v>
          </cell>
        </row>
        <row r="230">
          <cell r="A230">
            <v>2092611</v>
          </cell>
          <cell r="B230">
            <v>44782779000110</v>
          </cell>
          <cell r="C230" t="str">
            <v>Santa Casa de Misericórdia de Barretos</v>
          </cell>
          <cell r="D230" t="str">
            <v>BARRETOS</v>
          </cell>
          <cell r="E230" t="str">
            <v>BARRETOS</v>
          </cell>
          <cell r="F230">
            <v>350550</v>
          </cell>
          <cell r="G230" t="str">
            <v>Municipal</v>
          </cell>
          <cell r="H230" t="str">
            <v>Priv.s. fins lucrativos</v>
          </cell>
          <cell r="I230">
            <v>8500</v>
          </cell>
          <cell r="J230">
            <v>771</v>
          </cell>
          <cell r="K230">
            <v>17000</v>
          </cell>
          <cell r="M230">
            <v>5090</v>
          </cell>
          <cell r="N230">
            <v>10.920311999999999</v>
          </cell>
          <cell r="O230">
            <v>55584.388079999997</v>
          </cell>
          <cell r="Q230">
            <v>1995</v>
          </cell>
          <cell r="R230">
            <v>10.713900000000001</v>
          </cell>
          <cell r="S230">
            <v>21374.230500000001</v>
          </cell>
          <cell r="T230">
            <v>76958.618579999995</v>
          </cell>
          <cell r="U230">
            <v>0</v>
          </cell>
          <cell r="V230">
            <v>3090</v>
          </cell>
          <cell r="W230">
            <v>8.8693000000000008</v>
          </cell>
          <cell r="X230">
            <v>27406.137000000002</v>
          </cell>
        </row>
        <row r="231">
          <cell r="A231">
            <v>2093332</v>
          </cell>
          <cell r="B231">
            <v>50572395000175</v>
          </cell>
          <cell r="C231" t="str">
            <v>IRMANDADE DA SANTA CASA DE MISERICÓRDIA DE SANTA FÉ DO SUL</v>
          </cell>
          <cell r="D231" t="str">
            <v>S. JOSÉ R. PRETO</v>
          </cell>
          <cell r="E231" t="str">
            <v>SANTA FE DO SUL</v>
          </cell>
          <cell r="F231">
            <v>354660</v>
          </cell>
          <cell r="G231" t="str">
            <v>Municipal</v>
          </cell>
          <cell r="H231" t="str">
            <v>Priv.s. fins lucrativos</v>
          </cell>
          <cell r="I231">
            <v>1740</v>
          </cell>
          <cell r="J231">
            <v>30</v>
          </cell>
          <cell r="K231">
            <v>1000</v>
          </cell>
          <cell r="M231">
            <v>300</v>
          </cell>
          <cell r="N231">
            <v>10.920311999999999</v>
          </cell>
          <cell r="O231">
            <v>3276.0935999999997</v>
          </cell>
          <cell r="Q231">
            <v>115</v>
          </cell>
          <cell r="R231">
            <v>10.713900000000001</v>
          </cell>
          <cell r="S231">
            <v>1232.0985000000001</v>
          </cell>
          <cell r="T231">
            <v>4508.1921000000002</v>
          </cell>
          <cell r="U231">
            <v>0</v>
          </cell>
          <cell r="V231">
            <v>180</v>
          </cell>
          <cell r="W231">
            <v>8.8693000000000008</v>
          </cell>
          <cell r="X231">
            <v>1596.4740000000002</v>
          </cell>
        </row>
        <row r="232">
          <cell r="A232">
            <v>2095912</v>
          </cell>
          <cell r="B232">
            <v>47266838000195</v>
          </cell>
          <cell r="C232" t="str">
            <v>sociedade filantropica hosptial jose venancio</v>
          </cell>
          <cell r="D232" t="str">
            <v>BARRETOS</v>
          </cell>
          <cell r="E232" t="str">
            <v>COLINA</v>
          </cell>
          <cell r="F232">
            <v>351200</v>
          </cell>
          <cell r="G232" t="str">
            <v>Municipal</v>
          </cell>
          <cell r="H232" t="str">
            <v>Priv.s. fins lucrativos</v>
          </cell>
          <cell r="I232">
            <v>9750</v>
          </cell>
          <cell r="J232">
            <v>151</v>
          </cell>
          <cell r="K232">
            <v>2000</v>
          </cell>
          <cell r="M232">
            <v>600</v>
          </cell>
          <cell r="N232">
            <v>10.920311999999999</v>
          </cell>
          <cell r="O232">
            <v>6552.1871999999994</v>
          </cell>
          <cell r="Q232">
            <v>235</v>
          </cell>
          <cell r="R232">
            <v>10.713900000000001</v>
          </cell>
          <cell r="S232">
            <v>2517.7665000000002</v>
          </cell>
          <cell r="T232">
            <v>9069.9537</v>
          </cell>
          <cell r="U232">
            <v>0</v>
          </cell>
          <cell r="V232">
            <v>365</v>
          </cell>
          <cell r="W232">
            <v>8.8693000000000008</v>
          </cell>
          <cell r="X232">
            <v>3237.2945000000004</v>
          </cell>
        </row>
        <row r="233">
          <cell r="A233">
            <v>2096412</v>
          </cell>
          <cell r="B233">
            <v>50471564000180</v>
          </cell>
          <cell r="C233" t="str">
            <v>Santa CAsa de Misericordia de Jacareí</v>
          </cell>
          <cell r="D233" t="str">
            <v>TAUBATÉ</v>
          </cell>
          <cell r="E233" t="str">
            <v>JACAREI</v>
          </cell>
          <cell r="F233">
            <v>352440</v>
          </cell>
          <cell r="G233" t="str">
            <v>Municipal</v>
          </cell>
          <cell r="H233" t="str">
            <v>Priv.s. fins lucrativos</v>
          </cell>
          <cell r="I233">
            <v>2000</v>
          </cell>
          <cell r="J233">
            <v>0</v>
          </cell>
          <cell r="K233">
            <v>2000</v>
          </cell>
          <cell r="M233">
            <v>600</v>
          </cell>
          <cell r="N233">
            <v>10.920311999999999</v>
          </cell>
          <cell r="O233">
            <v>6552.1871999999994</v>
          </cell>
          <cell r="Q233">
            <v>235</v>
          </cell>
          <cell r="R233">
            <v>10.713900000000001</v>
          </cell>
          <cell r="S233">
            <v>2517.7665000000002</v>
          </cell>
          <cell r="T233">
            <v>9069.9537</v>
          </cell>
          <cell r="U233">
            <v>0</v>
          </cell>
          <cell r="V233">
            <v>365</v>
          </cell>
          <cell r="W233">
            <v>8.8693000000000008</v>
          </cell>
          <cell r="X233">
            <v>3237.2945000000004</v>
          </cell>
        </row>
        <row r="234">
          <cell r="A234">
            <v>2688433</v>
          </cell>
          <cell r="B234">
            <v>45615309000124</v>
          </cell>
          <cell r="C234" t="str">
            <v>ISBJP da Santa Casa de Misericórdia de Bragança Paulista</v>
          </cell>
          <cell r="D234" t="str">
            <v>CAMPINAS</v>
          </cell>
          <cell r="E234" t="str">
            <v>BRAGANCA PAULISTA</v>
          </cell>
          <cell r="F234">
            <v>350760</v>
          </cell>
          <cell r="G234" t="str">
            <v>Municipal</v>
          </cell>
          <cell r="H234" t="str">
            <v>Priv.s. fins lucrativos</v>
          </cell>
          <cell r="I234">
            <v>1770</v>
          </cell>
          <cell r="J234">
            <v>340</v>
          </cell>
          <cell r="K234">
            <v>3540</v>
          </cell>
          <cell r="M234">
            <v>1060</v>
          </cell>
          <cell r="N234">
            <v>10.920311999999999</v>
          </cell>
          <cell r="O234">
            <v>11575.530719999999</v>
          </cell>
          <cell r="Q234">
            <v>415</v>
          </cell>
          <cell r="R234">
            <v>10.713900000000001</v>
          </cell>
          <cell r="S234">
            <v>4446.2685000000001</v>
          </cell>
          <cell r="T234">
            <v>16021.799219999999</v>
          </cell>
          <cell r="U234">
            <v>0</v>
          </cell>
          <cell r="V234">
            <v>645</v>
          </cell>
          <cell r="W234">
            <v>8.8693000000000008</v>
          </cell>
          <cell r="X234">
            <v>5720.6985000000004</v>
          </cell>
        </row>
        <row r="235">
          <cell r="A235">
            <v>2699915</v>
          </cell>
          <cell r="B235">
            <v>72909179000105</v>
          </cell>
          <cell r="C235" t="str">
            <v>Santa Casa Vinhedo</v>
          </cell>
          <cell r="D235" t="str">
            <v>CAMPINAS</v>
          </cell>
          <cell r="E235" t="str">
            <v>VINHEDO</v>
          </cell>
          <cell r="F235">
            <v>355670</v>
          </cell>
          <cell r="G235" t="str">
            <v>Municipal</v>
          </cell>
          <cell r="H235" t="str">
            <v>Priv.s. fins lucrativos</v>
          </cell>
          <cell r="I235">
            <v>0</v>
          </cell>
          <cell r="J235">
            <v>0</v>
          </cell>
          <cell r="K235">
            <v>2000</v>
          </cell>
          <cell r="M235">
            <v>600</v>
          </cell>
          <cell r="N235">
            <v>10.920311999999999</v>
          </cell>
          <cell r="O235">
            <v>6552.1871999999994</v>
          </cell>
          <cell r="Q235">
            <v>235</v>
          </cell>
          <cell r="R235">
            <v>10.713900000000001</v>
          </cell>
          <cell r="S235">
            <v>2517.7665000000002</v>
          </cell>
          <cell r="T235">
            <v>9069.9537</v>
          </cell>
          <cell r="U235">
            <v>0</v>
          </cell>
          <cell r="V235">
            <v>365</v>
          </cell>
          <cell r="W235">
            <v>8.8693000000000008</v>
          </cell>
          <cell r="X235">
            <v>3237.2945000000004</v>
          </cell>
        </row>
        <row r="236">
          <cell r="A236">
            <v>2705222</v>
          </cell>
          <cell r="B236">
            <v>52505153000194</v>
          </cell>
          <cell r="C236" t="str">
            <v>Irmandade da Santa Casa de Misericórdia de Mococa</v>
          </cell>
          <cell r="D236" t="str">
            <v>S. JOÃO B. VISTA</v>
          </cell>
          <cell r="E236" t="str">
            <v>MOCOCA</v>
          </cell>
          <cell r="F236">
            <v>353050</v>
          </cell>
          <cell r="G236" t="str">
            <v>Municipal</v>
          </cell>
          <cell r="H236" t="str">
            <v>Priv.s. fins lucrativos</v>
          </cell>
          <cell r="I236">
            <v>435</v>
          </cell>
          <cell r="J236">
            <v>500</v>
          </cell>
          <cell r="K236">
            <v>870</v>
          </cell>
          <cell r="M236">
            <v>260</v>
          </cell>
          <cell r="N236">
            <v>10.920311999999999</v>
          </cell>
          <cell r="O236">
            <v>2839.2811199999996</v>
          </cell>
          <cell r="Q236">
            <v>100</v>
          </cell>
          <cell r="R236">
            <v>10.713900000000001</v>
          </cell>
          <cell r="S236">
            <v>1071.3900000000001</v>
          </cell>
          <cell r="T236">
            <v>3910.67112</v>
          </cell>
          <cell r="U236">
            <v>0</v>
          </cell>
          <cell r="V236">
            <v>160</v>
          </cell>
          <cell r="W236">
            <v>8.8693000000000008</v>
          </cell>
          <cell r="X236">
            <v>1419.0880000000002</v>
          </cell>
        </row>
        <row r="237">
          <cell r="A237">
            <v>2708779</v>
          </cell>
          <cell r="B237">
            <v>71485056000121</v>
          </cell>
          <cell r="C237" t="str">
            <v>IRMANDADE DA SANTA CASA DE MISERICORDIA DE SOROCABA</v>
          </cell>
          <cell r="D237" t="str">
            <v>SOROCABA</v>
          </cell>
          <cell r="E237" t="str">
            <v>SOROCABA</v>
          </cell>
          <cell r="F237">
            <v>355220</v>
          </cell>
          <cell r="G237" t="str">
            <v>Municipal</v>
          </cell>
          <cell r="H237" t="str">
            <v>Priv.s. fins lucrativos</v>
          </cell>
          <cell r="I237">
            <v>33000</v>
          </cell>
          <cell r="J237">
            <v>10000</v>
          </cell>
          <cell r="K237">
            <v>66000</v>
          </cell>
          <cell r="M237">
            <v>19700</v>
          </cell>
          <cell r="N237">
            <v>10.920311999999999</v>
          </cell>
          <cell r="O237">
            <v>215130.14639999997</v>
          </cell>
          <cell r="Q237">
            <v>7745</v>
          </cell>
          <cell r="R237">
            <v>10.713900000000001</v>
          </cell>
          <cell r="S237">
            <v>82979.155500000008</v>
          </cell>
          <cell r="T237">
            <v>298109.30189999996</v>
          </cell>
          <cell r="U237">
            <v>0</v>
          </cell>
          <cell r="V237">
            <v>12000</v>
          </cell>
          <cell r="W237">
            <v>8.8693000000000008</v>
          </cell>
          <cell r="X237">
            <v>106431.6</v>
          </cell>
        </row>
        <row r="238">
          <cell r="A238">
            <v>2745798</v>
          </cell>
          <cell r="B238">
            <v>53311999000156</v>
          </cell>
          <cell r="C238" t="str">
            <v>HOSPITAL BENEFICENTE SANTO ANTÔNIO</v>
          </cell>
          <cell r="D238" t="str">
            <v>FRANCA</v>
          </cell>
          <cell r="E238" t="str">
            <v>ORLANDIA</v>
          </cell>
          <cell r="F238">
            <v>353430</v>
          </cell>
          <cell r="G238" t="str">
            <v>Municipal</v>
          </cell>
          <cell r="H238" t="str">
            <v>Priv.s. fins lucrativos</v>
          </cell>
          <cell r="I238">
            <v>244</v>
          </cell>
          <cell r="J238">
            <v>8</v>
          </cell>
          <cell r="K238">
            <v>500</v>
          </cell>
          <cell r="M238">
            <v>150</v>
          </cell>
          <cell r="N238">
            <v>10.920311999999999</v>
          </cell>
          <cell r="O238">
            <v>1638.0467999999998</v>
          </cell>
          <cell r="Q238">
            <v>60</v>
          </cell>
          <cell r="R238">
            <v>10.713900000000001</v>
          </cell>
          <cell r="S238">
            <v>642.83400000000006</v>
          </cell>
          <cell r="T238">
            <v>2280.8807999999999</v>
          </cell>
          <cell r="U238">
            <v>0</v>
          </cell>
          <cell r="V238">
            <v>90</v>
          </cell>
          <cell r="W238">
            <v>8.8693000000000008</v>
          </cell>
          <cell r="X238">
            <v>798.23700000000008</v>
          </cell>
        </row>
        <row r="239">
          <cell r="A239">
            <v>2745801</v>
          </cell>
          <cell r="B239">
            <v>50730902000151</v>
          </cell>
          <cell r="C239" t="str">
            <v>hospital São Marcos</v>
          </cell>
          <cell r="D239" t="str">
            <v>FRANCA</v>
          </cell>
          <cell r="E239" t="str">
            <v>MORRO AGUDO</v>
          </cell>
          <cell r="F239">
            <v>353190</v>
          </cell>
          <cell r="G239" t="str">
            <v>Municipal</v>
          </cell>
          <cell r="H239" t="str">
            <v>Priv.s. fins lucrativos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10.920311999999999</v>
          </cell>
          <cell r="O239">
            <v>0</v>
          </cell>
          <cell r="Q239">
            <v>0</v>
          </cell>
          <cell r="R239">
            <v>10.713900000000001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8.8693000000000008</v>
          </cell>
          <cell r="X239">
            <v>0</v>
          </cell>
        </row>
        <row r="240">
          <cell r="A240">
            <v>2746298</v>
          </cell>
          <cell r="B240">
            <v>56957117000151</v>
          </cell>
          <cell r="C240" t="str">
            <v>SANTA CASA DE MISERICORDIA DE SANTA ROSA DE VITERBO</v>
          </cell>
          <cell r="D240" t="str">
            <v>RIBEIRÃO PRETO</v>
          </cell>
          <cell r="E240" t="str">
            <v>SANTA ROSA DE VITERBO</v>
          </cell>
          <cell r="F240">
            <v>354760</v>
          </cell>
          <cell r="G240" t="str">
            <v>Municipal</v>
          </cell>
          <cell r="H240" t="str">
            <v>Priv.s. fins lucrativos</v>
          </cell>
          <cell r="I240">
            <v>15</v>
          </cell>
          <cell r="J240">
            <v>10</v>
          </cell>
          <cell r="K240">
            <v>30</v>
          </cell>
          <cell r="M240">
            <v>10</v>
          </cell>
          <cell r="N240">
            <v>10.920311999999999</v>
          </cell>
          <cell r="O240">
            <v>109.20311999999998</v>
          </cell>
          <cell r="Q240">
            <v>5</v>
          </cell>
          <cell r="R240">
            <v>10.713900000000001</v>
          </cell>
          <cell r="S240">
            <v>53.569500000000005</v>
          </cell>
          <cell r="T240">
            <v>162.77261999999999</v>
          </cell>
          <cell r="U240">
            <v>0</v>
          </cell>
          <cell r="V240">
            <v>5</v>
          </cell>
          <cell r="W240">
            <v>8.8693000000000008</v>
          </cell>
          <cell r="X240">
            <v>44.346500000000006</v>
          </cell>
        </row>
        <row r="241">
          <cell r="A241">
            <v>2747693</v>
          </cell>
          <cell r="B241">
            <v>5593992000161</v>
          </cell>
          <cell r="C241" t="str">
            <v>Santa Casa de Misericórdia de Ribeirão Bonito</v>
          </cell>
          <cell r="D241" t="str">
            <v>ARARAQUARA</v>
          </cell>
          <cell r="E241" t="str">
            <v>RIBEIRAO BONITO</v>
          </cell>
          <cell r="F241">
            <v>354290</v>
          </cell>
          <cell r="G241" t="str">
            <v>Municipal</v>
          </cell>
          <cell r="H241" t="str">
            <v>Priv.s. fins lucrativos</v>
          </cell>
          <cell r="I241">
            <v>60</v>
          </cell>
          <cell r="J241">
            <v>51</v>
          </cell>
          <cell r="K241">
            <v>120</v>
          </cell>
          <cell r="M241">
            <v>35</v>
          </cell>
          <cell r="N241">
            <v>10.920311999999999</v>
          </cell>
          <cell r="O241">
            <v>382.21091999999999</v>
          </cell>
          <cell r="Q241">
            <v>20</v>
          </cell>
          <cell r="R241">
            <v>10.713900000000001</v>
          </cell>
          <cell r="S241">
            <v>214.27800000000002</v>
          </cell>
          <cell r="T241">
            <v>596.48892000000001</v>
          </cell>
          <cell r="U241">
            <v>0</v>
          </cell>
          <cell r="V241">
            <v>20</v>
          </cell>
          <cell r="W241">
            <v>8.8693000000000008</v>
          </cell>
          <cell r="X241">
            <v>177.38600000000002</v>
          </cell>
        </row>
        <row r="242">
          <cell r="A242">
            <v>2748436</v>
          </cell>
          <cell r="B242">
            <v>51421279000118</v>
          </cell>
          <cell r="C242" t="str">
            <v>Hospital e Maternidade Beneficente de Charqueada</v>
          </cell>
          <cell r="D242" t="str">
            <v>PIRACICABA</v>
          </cell>
          <cell r="E242" t="str">
            <v>CHARQUEADA</v>
          </cell>
          <cell r="F242">
            <v>351170</v>
          </cell>
          <cell r="G242" t="str">
            <v>Municipal</v>
          </cell>
          <cell r="H242" t="str">
            <v>Priv.s. fins lucrativos</v>
          </cell>
          <cell r="I242">
            <v>88</v>
          </cell>
          <cell r="J242">
            <v>41</v>
          </cell>
          <cell r="K242">
            <v>200</v>
          </cell>
          <cell r="M242">
            <v>60</v>
          </cell>
          <cell r="N242">
            <v>10.920311999999999</v>
          </cell>
          <cell r="O242">
            <v>655.21871999999996</v>
          </cell>
          <cell r="Q242">
            <v>25</v>
          </cell>
          <cell r="R242">
            <v>10.713900000000001</v>
          </cell>
          <cell r="S242">
            <v>267.84750000000003</v>
          </cell>
          <cell r="T242">
            <v>923.06621999999993</v>
          </cell>
          <cell r="U242">
            <v>0</v>
          </cell>
          <cell r="V242">
            <v>35</v>
          </cell>
          <cell r="W242">
            <v>8.8693000000000008</v>
          </cell>
          <cell r="X242">
            <v>310.42550000000006</v>
          </cell>
        </row>
        <row r="243">
          <cell r="A243">
            <v>2748568</v>
          </cell>
          <cell r="B243">
            <v>46925111000100</v>
          </cell>
          <cell r="C243" t="str">
            <v>Santa Casa de Misericórdia de Capivari</v>
          </cell>
          <cell r="D243" t="str">
            <v>PIRACICABA</v>
          </cell>
          <cell r="E243" t="str">
            <v>CAPIVARI</v>
          </cell>
          <cell r="F243">
            <v>351040</v>
          </cell>
          <cell r="G243" t="str">
            <v>Municipal</v>
          </cell>
          <cell r="H243" t="str">
            <v>Priv.s. fins lucrativos</v>
          </cell>
          <cell r="I243">
            <v>126</v>
          </cell>
          <cell r="J243">
            <v>10</v>
          </cell>
          <cell r="K243">
            <v>126</v>
          </cell>
          <cell r="M243">
            <v>40</v>
          </cell>
          <cell r="N243">
            <v>10.920311999999999</v>
          </cell>
          <cell r="O243">
            <v>436.81247999999994</v>
          </cell>
          <cell r="Q243">
            <v>20</v>
          </cell>
          <cell r="R243">
            <v>10.713900000000001</v>
          </cell>
          <cell r="S243">
            <v>214.27800000000002</v>
          </cell>
          <cell r="T243">
            <v>651.09047999999996</v>
          </cell>
          <cell r="U243">
            <v>0</v>
          </cell>
          <cell r="V243">
            <v>25</v>
          </cell>
          <cell r="W243">
            <v>8.8693000000000008</v>
          </cell>
          <cell r="X243">
            <v>221.73250000000002</v>
          </cell>
        </row>
        <row r="244">
          <cell r="A244">
            <v>2750988</v>
          </cell>
          <cell r="B244">
            <v>47617584000102</v>
          </cell>
          <cell r="C244" t="str">
            <v>IRMANDADE DA SANTA CASA DE MISERICÓRDIA E MATERNIDADE DE DRACENA</v>
          </cell>
          <cell r="D244" t="str">
            <v>PRESIDENTE PRUDENTE</v>
          </cell>
          <cell r="E244" t="str">
            <v>DRACENA</v>
          </cell>
          <cell r="F244">
            <v>351440</v>
          </cell>
          <cell r="G244" t="str">
            <v>Municipal</v>
          </cell>
          <cell r="H244" t="str">
            <v>Priv.s. fins lucrativos</v>
          </cell>
          <cell r="I244">
            <v>90</v>
          </cell>
          <cell r="J244">
            <v>98</v>
          </cell>
          <cell r="K244">
            <v>180</v>
          </cell>
          <cell r="M244">
            <v>55</v>
          </cell>
          <cell r="N244">
            <v>10.920311999999999</v>
          </cell>
          <cell r="O244">
            <v>600.6171599999999</v>
          </cell>
          <cell r="Q244">
            <v>20</v>
          </cell>
          <cell r="R244">
            <v>10.713900000000001</v>
          </cell>
          <cell r="S244">
            <v>214.27800000000002</v>
          </cell>
          <cell r="T244">
            <v>814.89515999999992</v>
          </cell>
          <cell r="U244">
            <v>0</v>
          </cell>
          <cell r="V244">
            <v>35</v>
          </cell>
          <cell r="W244">
            <v>8.8693000000000008</v>
          </cell>
          <cell r="X244">
            <v>310.42550000000006</v>
          </cell>
        </row>
        <row r="245">
          <cell r="A245">
            <v>2751011</v>
          </cell>
          <cell r="B245">
            <v>52268596000109</v>
          </cell>
          <cell r="C245" t="str">
            <v>Santa Casa de Misericórdia Padre João Schneider de Martinopolis</v>
          </cell>
          <cell r="D245" t="str">
            <v>PRESIDENTE PRUDENTE</v>
          </cell>
          <cell r="E245" t="str">
            <v>MARTINOPOLIS</v>
          </cell>
          <cell r="F245">
            <v>352920</v>
          </cell>
          <cell r="G245" t="str">
            <v>Municipal</v>
          </cell>
          <cell r="H245" t="str">
            <v>Priv.s. fins lucrativos</v>
          </cell>
          <cell r="I245">
            <v>60</v>
          </cell>
          <cell r="J245">
            <v>0</v>
          </cell>
          <cell r="K245">
            <v>120</v>
          </cell>
          <cell r="M245">
            <v>35</v>
          </cell>
          <cell r="N245">
            <v>10.920311999999999</v>
          </cell>
          <cell r="O245">
            <v>382.21091999999999</v>
          </cell>
          <cell r="Q245">
            <v>20</v>
          </cell>
          <cell r="R245">
            <v>10.713900000000001</v>
          </cell>
          <cell r="S245">
            <v>214.27800000000002</v>
          </cell>
          <cell r="T245">
            <v>596.48892000000001</v>
          </cell>
          <cell r="U245">
            <v>0</v>
          </cell>
          <cell r="V245">
            <v>20</v>
          </cell>
          <cell r="W245">
            <v>8.8693000000000008</v>
          </cell>
          <cell r="X245">
            <v>177.38600000000002</v>
          </cell>
        </row>
        <row r="246">
          <cell r="A246">
            <v>2751038</v>
          </cell>
          <cell r="B246">
            <v>44932846000135</v>
          </cell>
          <cell r="C246" t="str">
            <v>IRMANDADE DA SANTA CASA DE MISERICÓRDIA DE PRESIDENTE EPITÁCIO</v>
          </cell>
          <cell r="D246" t="str">
            <v>PRESIDENTE PRUDENTE</v>
          </cell>
          <cell r="E246" t="str">
            <v>PRESIDENTE EPITACIO</v>
          </cell>
          <cell r="F246">
            <v>354130</v>
          </cell>
          <cell r="G246" t="str">
            <v>Municipal</v>
          </cell>
          <cell r="H246" t="str">
            <v>Priv.s. fins lucrativos</v>
          </cell>
          <cell r="I246">
            <v>128</v>
          </cell>
          <cell r="J246">
            <v>0</v>
          </cell>
          <cell r="K246">
            <v>250</v>
          </cell>
          <cell r="M246">
            <v>75</v>
          </cell>
          <cell r="N246">
            <v>10.920311999999999</v>
          </cell>
          <cell r="O246">
            <v>819.02339999999992</v>
          </cell>
          <cell r="Q246">
            <v>30</v>
          </cell>
          <cell r="R246">
            <v>10.713900000000001</v>
          </cell>
          <cell r="S246">
            <v>321.41700000000003</v>
          </cell>
          <cell r="T246">
            <v>1140.4404</v>
          </cell>
          <cell r="U246">
            <v>0</v>
          </cell>
          <cell r="V246">
            <v>45</v>
          </cell>
          <cell r="W246">
            <v>8.8693000000000008</v>
          </cell>
          <cell r="X246">
            <v>399.11850000000004</v>
          </cell>
        </row>
        <row r="247">
          <cell r="A247">
            <v>2751569</v>
          </cell>
          <cell r="B247" t="str">
            <v>50.798.453/0001-83</v>
          </cell>
          <cell r="C247" t="str">
            <v>Santa Casa da Misericordia de Cerquilho</v>
          </cell>
          <cell r="D247" t="str">
            <v>SOROCABA</v>
          </cell>
          <cell r="E247" t="str">
            <v>CERQUILHO</v>
          </cell>
          <cell r="F247">
            <v>351150</v>
          </cell>
          <cell r="G247" t="str">
            <v>Municipal</v>
          </cell>
          <cell r="H247" t="str">
            <v>Priv.s. fins lucrativos</v>
          </cell>
          <cell r="I247">
            <v>30</v>
          </cell>
          <cell r="J247">
            <v>15</v>
          </cell>
          <cell r="K247">
            <v>60</v>
          </cell>
          <cell r="M247">
            <v>20</v>
          </cell>
          <cell r="N247">
            <v>10.920311999999999</v>
          </cell>
          <cell r="O247">
            <v>218.40623999999997</v>
          </cell>
          <cell r="Q247">
            <v>5</v>
          </cell>
          <cell r="R247">
            <v>10.713900000000001</v>
          </cell>
          <cell r="S247">
            <v>53.569500000000005</v>
          </cell>
          <cell r="T247">
            <v>271.97573999999997</v>
          </cell>
          <cell r="U247">
            <v>0</v>
          </cell>
          <cell r="V247">
            <v>10</v>
          </cell>
          <cell r="W247">
            <v>8.8693000000000008</v>
          </cell>
          <cell r="X247">
            <v>88.693000000000012</v>
          </cell>
        </row>
        <row r="248">
          <cell r="A248">
            <v>2751704</v>
          </cell>
          <cell r="B248">
            <v>50304377000102</v>
          </cell>
          <cell r="C248" t="str">
            <v>SANTA CASA DE MISERICÓRDIA DE ITUVERAVA</v>
          </cell>
          <cell r="D248" t="str">
            <v>FRANCA</v>
          </cell>
          <cell r="E248" t="str">
            <v>ITUVERAVA</v>
          </cell>
          <cell r="F248">
            <v>352410</v>
          </cell>
          <cell r="G248" t="str">
            <v>Municipal</v>
          </cell>
          <cell r="H248" t="str">
            <v>Priv.s. fins lucrativos</v>
          </cell>
          <cell r="I248">
            <v>1290</v>
          </cell>
          <cell r="J248">
            <v>0</v>
          </cell>
          <cell r="K248">
            <v>1500</v>
          </cell>
          <cell r="M248">
            <v>450</v>
          </cell>
          <cell r="N248">
            <v>10.920311999999999</v>
          </cell>
          <cell r="O248">
            <v>4914.1403999999993</v>
          </cell>
          <cell r="Q248">
            <v>175</v>
          </cell>
          <cell r="R248">
            <v>10.713900000000001</v>
          </cell>
          <cell r="S248">
            <v>1874.9325000000001</v>
          </cell>
          <cell r="T248">
            <v>6789.0728999999992</v>
          </cell>
          <cell r="U248">
            <v>0</v>
          </cell>
          <cell r="V248">
            <v>275</v>
          </cell>
          <cell r="W248">
            <v>8.8693000000000008</v>
          </cell>
          <cell r="X248">
            <v>2439.0575000000003</v>
          </cell>
        </row>
        <row r="249">
          <cell r="A249">
            <v>2754843</v>
          </cell>
          <cell r="B249" t="str">
            <v>48697338/001-70</v>
          </cell>
          <cell r="C249" t="str">
            <v xml:space="preserve">Hospital de Santo Amaro </v>
          </cell>
          <cell r="D249" t="str">
            <v>BAIXADA SANTISTA</v>
          </cell>
          <cell r="E249" t="str">
            <v>GUARUJA</v>
          </cell>
          <cell r="F249">
            <v>351870</v>
          </cell>
          <cell r="G249" t="str">
            <v>Municipal</v>
          </cell>
          <cell r="H249" t="str">
            <v>Priv.s. fins lucrativos</v>
          </cell>
          <cell r="I249">
            <v>2000</v>
          </cell>
          <cell r="J249">
            <v>37</v>
          </cell>
          <cell r="K249">
            <v>4000</v>
          </cell>
          <cell r="M249">
            <v>1195</v>
          </cell>
          <cell r="N249">
            <v>10.920311999999999</v>
          </cell>
          <cell r="O249">
            <v>13049.77284</v>
          </cell>
          <cell r="Q249">
            <v>470</v>
          </cell>
          <cell r="R249">
            <v>10.713900000000001</v>
          </cell>
          <cell r="S249">
            <v>5035.5330000000004</v>
          </cell>
          <cell r="T249">
            <v>18085.305840000001</v>
          </cell>
          <cell r="U249">
            <v>0</v>
          </cell>
          <cell r="V249">
            <v>730</v>
          </cell>
          <cell r="W249">
            <v>8.8693000000000008</v>
          </cell>
          <cell r="X249">
            <v>6474.5890000000009</v>
          </cell>
        </row>
        <row r="250">
          <cell r="A250">
            <v>2755092</v>
          </cell>
          <cell r="B250">
            <v>54122213000115</v>
          </cell>
          <cell r="C250" t="str">
            <v>Santa Casa de Misericórdia de Pindamonhangaba</v>
          </cell>
          <cell r="D250" t="str">
            <v>TAUBATÉ</v>
          </cell>
          <cell r="E250" t="str">
            <v>PINDAMONHANGABA</v>
          </cell>
          <cell r="F250">
            <v>353800</v>
          </cell>
          <cell r="G250" t="str">
            <v>Municipal</v>
          </cell>
          <cell r="H250" t="str">
            <v>Priv.s. fins lucrativos</v>
          </cell>
          <cell r="I250">
            <v>1511</v>
          </cell>
          <cell r="J250">
            <v>192</v>
          </cell>
          <cell r="K250">
            <v>3000</v>
          </cell>
          <cell r="M250">
            <v>900</v>
          </cell>
          <cell r="N250">
            <v>10.920311999999999</v>
          </cell>
          <cell r="O250">
            <v>9828.2807999999986</v>
          </cell>
          <cell r="Q250">
            <v>350</v>
          </cell>
          <cell r="R250">
            <v>10.713900000000001</v>
          </cell>
          <cell r="S250">
            <v>3749.8650000000002</v>
          </cell>
          <cell r="T250">
            <v>13578.145799999998</v>
          </cell>
          <cell r="U250">
            <v>0</v>
          </cell>
          <cell r="V250">
            <v>545</v>
          </cell>
          <cell r="W250">
            <v>8.8693000000000008</v>
          </cell>
          <cell r="X250">
            <v>4833.7685000000001</v>
          </cell>
        </row>
        <row r="251">
          <cell r="A251">
            <v>2758245</v>
          </cell>
          <cell r="B251">
            <v>51660082000131</v>
          </cell>
          <cell r="C251" t="str">
            <v>ASSOCIAÇÃO HOSPITALAR DA SANTA CASA DE LINS</v>
          </cell>
          <cell r="D251" t="str">
            <v>BAURU</v>
          </cell>
          <cell r="E251" t="str">
            <v>LINS</v>
          </cell>
          <cell r="F251">
            <v>352710</v>
          </cell>
          <cell r="G251" t="str">
            <v>Municipal</v>
          </cell>
          <cell r="H251" t="str">
            <v>Priv.s. fins lucrativos</v>
          </cell>
          <cell r="I251">
            <v>400</v>
          </cell>
          <cell r="J251">
            <v>686</v>
          </cell>
          <cell r="K251">
            <v>500</v>
          </cell>
          <cell r="M251">
            <v>150</v>
          </cell>
          <cell r="N251">
            <v>10.920311999999999</v>
          </cell>
          <cell r="O251">
            <v>1638.0467999999998</v>
          </cell>
          <cell r="Q251">
            <v>60</v>
          </cell>
          <cell r="R251">
            <v>10.713900000000001</v>
          </cell>
          <cell r="S251">
            <v>642.83400000000006</v>
          </cell>
          <cell r="T251">
            <v>2280.8807999999999</v>
          </cell>
          <cell r="U251">
            <v>0</v>
          </cell>
          <cell r="V251">
            <v>90</v>
          </cell>
          <cell r="W251">
            <v>8.8693000000000008</v>
          </cell>
          <cell r="X251">
            <v>798.23700000000008</v>
          </cell>
        </row>
        <row r="252">
          <cell r="A252">
            <v>2765934</v>
          </cell>
          <cell r="B252">
            <v>71041289000135</v>
          </cell>
          <cell r="C252" t="str">
            <v>HOSPITAL DE CLINICAS DE SAO SEBASTIAO</v>
          </cell>
          <cell r="D252" t="str">
            <v>TAUBATÉ</v>
          </cell>
          <cell r="E252" t="str">
            <v>SAO SEBASTIAO</v>
          </cell>
          <cell r="F252">
            <v>355070</v>
          </cell>
          <cell r="G252" t="str">
            <v>Municipal</v>
          </cell>
          <cell r="H252" t="str">
            <v>Priv.s. fins lucrativos</v>
          </cell>
          <cell r="I252">
            <v>710</v>
          </cell>
          <cell r="J252">
            <v>0</v>
          </cell>
          <cell r="K252">
            <v>1442</v>
          </cell>
          <cell r="M252">
            <v>430</v>
          </cell>
          <cell r="N252">
            <v>10.920311999999999</v>
          </cell>
          <cell r="O252">
            <v>4695.73416</v>
          </cell>
          <cell r="Q252">
            <v>170</v>
          </cell>
          <cell r="R252">
            <v>10.713900000000001</v>
          </cell>
          <cell r="S252">
            <v>1821.3630000000001</v>
          </cell>
          <cell r="T252">
            <v>6517.0971600000003</v>
          </cell>
          <cell r="U252">
            <v>0</v>
          </cell>
          <cell r="V252">
            <v>260</v>
          </cell>
          <cell r="W252">
            <v>8.8693000000000008</v>
          </cell>
          <cell r="X252">
            <v>2306.018</v>
          </cell>
        </row>
        <row r="253">
          <cell r="A253">
            <v>2765942</v>
          </cell>
          <cell r="B253">
            <v>60990751001791</v>
          </cell>
          <cell r="C253" t="str">
            <v>Hospital Santa Lucinda</v>
          </cell>
          <cell r="D253" t="str">
            <v>SOROCABA</v>
          </cell>
          <cell r="E253" t="str">
            <v>SOROCABA</v>
          </cell>
          <cell r="F253">
            <v>355220</v>
          </cell>
          <cell r="G253" t="str">
            <v>Municipal</v>
          </cell>
          <cell r="H253" t="str">
            <v>Priv.s. fins lucrativos</v>
          </cell>
          <cell r="I253">
            <v>3100</v>
          </cell>
          <cell r="J253">
            <v>1180</v>
          </cell>
          <cell r="K253">
            <v>6200</v>
          </cell>
          <cell r="M253">
            <v>1855</v>
          </cell>
          <cell r="N253">
            <v>10.920311999999999</v>
          </cell>
          <cell r="O253">
            <v>20257.178759999999</v>
          </cell>
          <cell r="Q253">
            <v>725</v>
          </cell>
          <cell r="R253">
            <v>10.713900000000001</v>
          </cell>
          <cell r="S253">
            <v>7767.5775000000003</v>
          </cell>
          <cell r="T253">
            <v>28024.756259999998</v>
          </cell>
          <cell r="U253">
            <v>0</v>
          </cell>
          <cell r="V253">
            <v>1130</v>
          </cell>
          <cell r="W253">
            <v>8.8693000000000008</v>
          </cell>
          <cell r="X253">
            <v>10022.309000000001</v>
          </cell>
        </row>
        <row r="254">
          <cell r="A254">
            <v>2766167</v>
          </cell>
          <cell r="B254">
            <v>33726472000770</v>
          </cell>
          <cell r="C254" t="str">
            <v>HOSPITAL E MATERNIDADE SÃO VICENTE DE PAULO RIO DAS PEDRAS</v>
          </cell>
          <cell r="D254" t="str">
            <v>PIRACICABA</v>
          </cell>
          <cell r="E254" t="str">
            <v>RIO DAS PEDRAS</v>
          </cell>
          <cell r="F254">
            <v>354400</v>
          </cell>
          <cell r="G254" t="str">
            <v>Municipal</v>
          </cell>
          <cell r="H254" t="str">
            <v>Priv.s. fins lucrativos</v>
          </cell>
          <cell r="I254">
            <v>1000</v>
          </cell>
          <cell r="J254">
            <v>496</v>
          </cell>
          <cell r="K254">
            <v>2000</v>
          </cell>
          <cell r="M254">
            <v>600</v>
          </cell>
          <cell r="N254">
            <v>10.920311999999999</v>
          </cell>
          <cell r="O254">
            <v>6552.1871999999994</v>
          </cell>
          <cell r="Q254">
            <v>235</v>
          </cell>
          <cell r="R254">
            <v>10.713900000000001</v>
          </cell>
          <cell r="S254">
            <v>2517.7665000000002</v>
          </cell>
          <cell r="T254">
            <v>9069.9537</v>
          </cell>
          <cell r="U254">
            <v>0</v>
          </cell>
          <cell r="V254">
            <v>365</v>
          </cell>
          <cell r="W254">
            <v>8.8693000000000008</v>
          </cell>
          <cell r="X254">
            <v>3237.2945000000004</v>
          </cell>
        </row>
        <row r="255">
          <cell r="A255">
            <v>2772310</v>
          </cell>
          <cell r="B255">
            <v>54370630000187</v>
          </cell>
          <cell r="C255" t="str">
            <v>IRMANDADE DA SANTA CASA DE MISERICORDIA DE PIRACICABA</v>
          </cell>
          <cell r="D255" t="str">
            <v>PIRACICABA</v>
          </cell>
          <cell r="E255" t="str">
            <v>PIRACICABA</v>
          </cell>
          <cell r="F255">
            <v>353870</v>
          </cell>
          <cell r="G255" t="str">
            <v>Municipal</v>
          </cell>
          <cell r="H255" t="str">
            <v>Priv.s. fins lucrativos</v>
          </cell>
          <cell r="I255">
            <v>10000</v>
          </cell>
          <cell r="J255">
            <v>6220</v>
          </cell>
          <cell r="K255">
            <v>10000</v>
          </cell>
          <cell r="M255">
            <v>2995</v>
          </cell>
          <cell r="N255">
            <v>10.920311999999999</v>
          </cell>
          <cell r="O255">
            <v>32706.334439999999</v>
          </cell>
          <cell r="Q255">
            <v>1175</v>
          </cell>
          <cell r="R255">
            <v>10.713900000000001</v>
          </cell>
          <cell r="S255">
            <v>12588.8325</v>
          </cell>
          <cell r="T255">
            <v>45295.166939999996</v>
          </cell>
          <cell r="U255">
            <v>0</v>
          </cell>
          <cell r="V255">
            <v>1820</v>
          </cell>
          <cell r="W255">
            <v>8.8693000000000008</v>
          </cell>
          <cell r="X255">
            <v>16142.126000000002</v>
          </cell>
        </row>
        <row r="256">
          <cell r="A256">
            <v>2773333</v>
          </cell>
          <cell r="B256">
            <v>48517932000132</v>
          </cell>
          <cell r="C256" t="str">
            <v>Santa Casa de Misericórdia de Guararema</v>
          </cell>
          <cell r="D256" t="str">
            <v>GRANDE S. PAULO</v>
          </cell>
          <cell r="E256" t="str">
            <v>GUARAREMA</v>
          </cell>
          <cell r="F256">
            <v>351830</v>
          </cell>
          <cell r="G256" t="str">
            <v>Municipal</v>
          </cell>
          <cell r="H256" t="str">
            <v>Priv.s. fins lucrativos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10.920311999999999</v>
          </cell>
          <cell r="O256">
            <v>0</v>
          </cell>
          <cell r="Q256">
            <v>0</v>
          </cell>
          <cell r="R256">
            <v>10.713900000000001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8.8693000000000008</v>
          </cell>
          <cell r="X256">
            <v>0</v>
          </cell>
        </row>
        <row r="257">
          <cell r="A257">
            <v>2784602</v>
          </cell>
          <cell r="B257">
            <v>60499365000215</v>
          </cell>
          <cell r="C257" t="str">
            <v>HOSPITAL AUGUSTO DE OLIVEIRA CAMARGO</v>
          </cell>
          <cell r="D257" t="str">
            <v>CAMPINAS</v>
          </cell>
          <cell r="E257" t="str">
            <v>INDAIATUBA</v>
          </cell>
          <cell r="F257">
            <v>352050</v>
          </cell>
          <cell r="G257" t="str">
            <v>Municipal</v>
          </cell>
          <cell r="H257" t="str">
            <v>Priv.s. fins lucrativos</v>
          </cell>
          <cell r="I257">
            <v>12000</v>
          </cell>
          <cell r="J257">
            <v>200</v>
          </cell>
          <cell r="K257">
            <v>24000</v>
          </cell>
          <cell r="M257">
            <v>7185</v>
          </cell>
          <cell r="N257">
            <v>10.920311999999999</v>
          </cell>
          <cell r="O257">
            <v>78462.441719999988</v>
          </cell>
          <cell r="Q257">
            <v>2815</v>
          </cell>
          <cell r="R257">
            <v>10.713900000000001</v>
          </cell>
          <cell r="S257">
            <v>30159.628500000003</v>
          </cell>
          <cell r="T257">
            <v>108622.07021999999</v>
          </cell>
          <cell r="U257">
            <v>0</v>
          </cell>
          <cell r="V257">
            <v>4360</v>
          </cell>
          <cell r="W257">
            <v>8.8693000000000008</v>
          </cell>
          <cell r="X257">
            <v>38670.148000000001</v>
          </cell>
        </row>
        <row r="258">
          <cell r="A258">
            <v>2785382</v>
          </cell>
          <cell r="B258">
            <v>5484836000111</v>
          </cell>
          <cell r="C258" t="str">
            <v>Irmandade da Santa Casa de Misericórdia de Pirassununga</v>
          </cell>
          <cell r="D258" t="str">
            <v>PIRACICABA</v>
          </cell>
          <cell r="E258" t="str">
            <v>PIRASSUNUNGA</v>
          </cell>
          <cell r="F258">
            <v>353930</v>
          </cell>
          <cell r="G258" t="str">
            <v>Municipal</v>
          </cell>
          <cell r="H258" t="str">
            <v>Priv.s. fins lucrativos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10.920311999999999</v>
          </cell>
          <cell r="O258">
            <v>0</v>
          </cell>
          <cell r="Q258">
            <v>0</v>
          </cell>
          <cell r="R258">
            <v>10.713900000000001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8.8693000000000008</v>
          </cell>
          <cell r="X258">
            <v>0</v>
          </cell>
        </row>
        <row r="259">
          <cell r="A259">
            <v>2786435</v>
          </cell>
          <cell r="B259">
            <v>50944198000130</v>
          </cell>
          <cell r="C259" t="str">
            <v>HOSPITAL DE CARIDADE SÃO VICENTE DE PAULO</v>
          </cell>
          <cell r="D259" t="str">
            <v>CAMPINAS</v>
          </cell>
          <cell r="E259" t="str">
            <v>JUNDIAI</v>
          </cell>
          <cell r="F259">
            <v>352590</v>
          </cell>
          <cell r="G259" t="str">
            <v>Municipal</v>
          </cell>
          <cell r="H259" t="str">
            <v>Priv.s. fins lucrativos</v>
          </cell>
          <cell r="I259">
            <v>9000</v>
          </cell>
          <cell r="J259">
            <v>350</v>
          </cell>
          <cell r="K259">
            <v>18000</v>
          </cell>
          <cell r="M259">
            <v>5390</v>
          </cell>
          <cell r="N259">
            <v>10.920311999999999</v>
          </cell>
          <cell r="O259">
            <v>58860.481679999997</v>
          </cell>
          <cell r="Q259">
            <v>2110</v>
          </cell>
          <cell r="R259">
            <v>10.713900000000001</v>
          </cell>
          <cell r="S259">
            <v>22606.329000000002</v>
          </cell>
          <cell r="T259">
            <v>81466.810679999995</v>
          </cell>
          <cell r="U259">
            <v>0</v>
          </cell>
          <cell r="V259">
            <v>3270</v>
          </cell>
          <cell r="W259">
            <v>8.8693000000000008</v>
          </cell>
          <cell r="X259">
            <v>29002.611000000004</v>
          </cell>
        </row>
        <row r="260">
          <cell r="A260">
            <v>2791722</v>
          </cell>
          <cell r="B260">
            <v>50753631000150</v>
          </cell>
          <cell r="C260" t="str">
            <v>Irmandade de Misericórdia do Jahu</v>
          </cell>
          <cell r="D260" t="str">
            <v>BAURU</v>
          </cell>
          <cell r="E260" t="str">
            <v>JAU</v>
          </cell>
          <cell r="F260">
            <v>352530</v>
          </cell>
          <cell r="G260" t="str">
            <v>Municipal</v>
          </cell>
          <cell r="H260" t="str">
            <v>Priv.s. fins lucrativos</v>
          </cell>
          <cell r="I260">
            <v>4700</v>
          </cell>
          <cell r="J260">
            <v>900</v>
          </cell>
          <cell r="K260">
            <v>8500</v>
          </cell>
          <cell r="M260">
            <v>2545</v>
          </cell>
          <cell r="N260">
            <v>10.920311999999999</v>
          </cell>
          <cell r="O260">
            <v>27792.194039999998</v>
          </cell>
          <cell r="Q260">
            <v>995</v>
          </cell>
          <cell r="R260">
            <v>10.713900000000001</v>
          </cell>
          <cell r="S260">
            <v>10660.3305</v>
          </cell>
          <cell r="T260">
            <v>38452.524539999999</v>
          </cell>
          <cell r="U260">
            <v>1</v>
          </cell>
          <cell r="V260">
            <v>1539</v>
          </cell>
          <cell r="W260">
            <v>8.8693000000000008</v>
          </cell>
          <cell r="X260">
            <v>13649.852700000001</v>
          </cell>
        </row>
        <row r="261">
          <cell r="A261">
            <v>2791749</v>
          </cell>
          <cell r="B261">
            <v>53816153000178</v>
          </cell>
          <cell r="C261" t="str">
            <v xml:space="preserve">Irmandade Santa Casa de Misericórdia de Pederneiras </v>
          </cell>
          <cell r="D261" t="str">
            <v>BAURU</v>
          </cell>
          <cell r="E261" t="str">
            <v>PEDERNEIRAS</v>
          </cell>
          <cell r="F261">
            <v>353670</v>
          </cell>
          <cell r="G261" t="str">
            <v>Municipal</v>
          </cell>
          <cell r="H261" t="str">
            <v>Priv.s. fins lucrativos</v>
          </cell>
          <cell r="I261">
            <v>20</v>
          </cell>
          <cell r="J261">
            <v>149</v>
          </cell>
          <cell r="K261">
            <v>0</v>
          </cell>
          <cell r="M261">
            <v>0</v>
          </cell>
          <cell r="N261">
            <v>10.920311999999999</v>
          </cell>
          <cell r="O261">
            <v>0</v>
          </cell>
          <cell r="Q261">
            <v>0</v>
          </cell>
          <cell r="R261">
            <v>10.713900000000001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8.8693000000000008</v>
          </cell>
          <cell r="X261">
            <v>0</v>
          </cell>
        </row>
        <row r="262">
          <cell r="A262">
            <v>2798298</v>
          </cell>
          <cell r="B262" t="str">
            <v>59.981.712/0001-81</v>
          </cell>
          <cell r="C262" t="str">
            <v>Santa Casa da Misericordia de São José do Rio Preto</v>
          </cell>
          <cell r="D262" t="str">
            <v>S. JOSÉ R. PRETO</v>
          </cell>
          <cell r="E262" t="str">
            <v>SAO JOSE DO RIO PRETO</v>
          </cell>
          <cell r="F262">
            <v>354980</v>
          </cell>
          <cell r="G262" t="str">
            <v>Municipal</v>
          </cell>
          <cell r="H262" t="str">
            <v>Priv.s. fins lucrativos</v>
          </cell>
          <cell r="I262">
            <v>12641</v>
          </cell>
          <cell r="J262">
            <v>0</v>
          </cell>
          <cell r="K262">
            <v>12000</v>
          </cell>
          <cell r="M262">
            <v>3590</v>
          </cell>
          <cell r="N262">
            <v>10.920311999999999</v>
          </cell>
          <cell r="O262">
            <v>39203.920079999996</v>
          </cell>
          <cell r="Q262">
            <v>1410</v>
          </cell>
          <cell r="R262">
            <v>10.713900000000001</v>
          </cell>
          <cell r="S262">
            <v>15106.599</v>
          </cell>
          <cell r="T262">
            <v>54310.519079999998</v>
          </cell>
          <cell r="U262">
            <v>0</v>
          </cell>
          <cell r="V262">
            <v>2180</v>
          </cell>
          <cell r="W262">
            <v>8.8693000000000008</v>
          </cell>
          <cell r="X262">
            <v>19335.074000000001</v>
          </cell>
        </row>
        <row r="263">
          <cell r="A263">
            <v>3139050</v>
          </cell>
          <cell r="B263">
            <v>71485056000393</v>
          </cell>
          <cell r="C263" t="str">
            <v>Hospital Dr Leo Orsi Bernardes</v>
          </cell>
          <cell r="D263" t="str">
            <v>SOROCABA</v>
          </cell>
          <cell r="E263" t="str">
            <v>ITAPETININGA</v>
          </cell>
          <cell r="F263">
            <v>352230</v>
          </cell>
          <cell r="G263" t="str">
            <v>Municipal</v>
          </cell>
          <cell r="H263" t="str">
            <v>Priv.s. fins lucrativos</v>
          </cell>
          <cell r="I263">
            <v>30600</v>
          </cell>
          <cell r="J263">
            <v>5</v>
          </cell>
          <cell r="K263">
            <v>4000</v>
          </cell>
          <cell r="M263">
            <v>1195</v>
          </cell>
          <cell r="N263">
            <v>10.920311999999999</v>
          </cell>
          <cell r="O263">
            <v>13049.77284</v>
          </cell>
          <cell r="Q263">
            <v>470</v>
          </cell>
          <cell r="R263">
            <v>10.713900000000001</v>
          </cell>
          <cell r="S263">
            <v>5035.5330000000004</v>
          </cell>
          <cell r="T263">
            <v>18085.305840000001</v>
          </cell>
          <cell r="U263">
            <v>0</v>
          </cell>
          <cell r="V263">
            <v>730</v>
          </cell>
          <cell r="W263">
            <v>8.8693000000000008</v>
          </cell>
          <cell r="X263">
            <v>6474.5890000000009</v>
          </cell>
        </row>
        <row r="264">
          <cell r="A264">
            <v>5586348</v>
          </cell>
          <cell r="B264" t="str">
            <v>15.126.437/0022-78</v>
          </cell>
          <cell r="C264" t="str">
            <v>Hospital Universitário da UFSCar Prof. Dr. Horácio Carlos Panepucci - HU-UFSCar</v>
          </cell>
          <cell r="D264" t="str">
            <v>ARARAQUARA</v>
          </cell>
          <cell r="E264" t="str">
            <v>SAO CARLOS</v>
          </cell>
          <cell r="F264">
            <v>354890</v>
          </cell>
          <cell r="G264" t="str">
            <v>Municipal</v>
          </cell>
          <cell r="H264" t="str">
            <v>Priv.s. fins lucrativos</v>
          </cell>
          <cell r="I264">
            <v>0</v>
          </cell>
          <cell r="J264">
            <v>0</v>
          </cell>
          <cell r="K264">
            <v>0</v>
          </cell>
          <cell r="M264">
            <v>0</v>
          </cell>
          <cell r="N264">
            <v>10.920311999999999</v>
          </cell>
          <cell r="O264">
            <v>0</v>
          </cell>
          <cell r="Q264">
            <v>0</v>
          </cell>
          <cell r="R264">
            <v>10.713900000000001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8.8693000000000008</v>
          </cell>
          <cell r="X264">
            <v>0</v>
          </cell>
        </row>
        <row r="265">
          <cell r="A265">
            <v>7320175</v>
          </cell>
          <cell r="B265" t="str">
            <v>60.992.427/0018-93</v>
          </cell>
          <cell r="C265" t="str">
            <v>Beneficência Nipo-Brasileira de São Paulo - Hospital São Miguel Arcanjo</v>
          </cell>
          <cell r="D265" t="str">
            <v>SOROCABA</v>
          </cell>
          <cell r="E265" t="str">
            <v>SAO MIGUEL ARCANJO</v>
          </cell>
          <cell r="F265">
            <v>355020</v>
          </cell>
          <cell r="G265" t="str">
            <v>Municipal</v>
          </cell>
          <cell r="H265" t="str">
            <v>Priv.s. fins lucrativos</v>
          </cell>
          <cell r="I265">
            <v>212</v>
          </cell>
          <cell r="J265">
            <v>80</v>
          </cell>
          <cell r="K265">
            <v>424</v>
          </cell>
          <cell r="M265">
            <v>125</v>
          </cell>
          <cell r="N265">
            <v>10.920311999999999</v>
          </cell>
          <cell r="O265">
            <v>1365.039</v>
          </cell>
          <cell r="Q265">
            <v>50</v>
          </cell>
          <cell r="R265">
            <v>10.713900000000001</v>
          </cell>
          <cell r="S265">
            <v>535.69500000000005</v>
          </cell>
          <cell r="T265">
            <v>1900.7339999999999</v>
          </cell>
          <cell r="U265">
            <v>0</v>
          </cell>
          <cell r="V265">
            <v>75</v>
          </cell>
          <cell r="W265">
            <v>8.8693000000000008</v>
          </cell>
          <cell r="X265">
            <v>665.1975000000001</v>
          </cell>
        </row>
        <row r="266">
          <cell r="A266">
            <v>7849184</v>
          </cell>
          <cell r="B266">
            <v>23122790000183</v>
          </cell>
          <cell r="C266" t="str">
            <v>HOSPITAL SANTA MARIA DE SUZANO</v>
          </cell>
          <cell r="D266" t="str">
            <v>GRANDE S. PAULO</v>
          </cell>
          <cell r="E266" t="str">
            <v>SUZANO</v>
          </cell>
          <cell r="F266">
            <v>355250</v>
          </cell>
          <cell r="G266" t="str">
            <v>Municipal</v>
          </cell>
          <cell r="H266" t="str">
            <v>Priv.s. fins lucrativos</v>
          </cell>
          <cell r="I266">
            <v>1259</v>
          </cell>
          <cell r="J266">
            <v>0</v>
          </cell>
          <cell r="K266">
            <v>1529</v>
          </cell>
          <cell r="M266">
            <v>460</v>
          </cell>
          <cell r="N266">
            <v>10.920311999999999</v>
          </cell>
          <cell r="O266">
            <v>5023.3435199999994</v>
          </cell>
          <cell r="Q266">
            <v>180</v>
          </cell>
          <cell r="R266">
            <v>10.713900000000001</v>
          </cell>
          <cell r="S266">
            <v>1928.5020000000002</v>
          </cell>
          <cell r="T266">
            <v>6951.8455199999999</v>
          </cell>
          <cell r="U266">
            <v>0</v>
          </cell>
          <cell r="V266">
            <v>280</v>
          </cell>
          <cell r="W266">
            <v>8.8693000000000008</v>
          </cell>
          <cell r="X266">
            <v>2483.4040000000005</v>
          </cell>
        </row>
        <row r="267">
          <cell r="A267">
            <v>9149511</v>
          </cell>
          <cell r="B267" t="str">
            <v>24.291.004/0001-34</v>
          </cell>
          <cell r="C267" t="str">
            <v>Hospital Neurocenter Ltda.</v>
          </cell>
          <cell r="D267" t="str">
            <v>GRANDE S. PAULO</v>
          </cell>
          <cell r="E267" t="str">
            <v>GUARULHOS</v>
          </cell>
          <cell r="F267">
            <v>351880</v>
          </cell>
          <cell r="G267" t="str">
            <v>Municipal</v>
          </cell>
          <cell r="H267" t="str">
            <v>Priv.s. fins lucrativos</v>
          </cell>
          <cell r="I267">
            <v>30000</v>
          </cell>
          <cell r="J267">
            <v>0</v>
          </cell>
          <cell r="K267">
            <v>60000</v>
          </cell>
          <cell r="M267">
            <v>17960</v>
          </cell>
          <cell r="N267">
            <v>10.920311999999999</v>
          </cell>
          <cell r="O267">
            <v>196128.80351999999</v>
          </cell>
          <cell r="Q267">
            <v>7040</v>
          </cell>
          <cell r="R267">
            <v>10.713900000000001</v>
          </cell>
          <cell r="S267">
            <v>75425.856</v>
          </cell>
          <cell r="T267">
            <v>271554.65951999999</v>
          </cell>
          <cell r="U267">
            <v>0</v>
          </cell>
          <cell r="V267">
            <v>10900</v>
          </cell>
          <cell r="W267">
            <v>8.8693000000000008</v>
          </cell>
          <cell r="X267">
            <v>96675.37000000001</v>
          </cell>
        </row>
        <row r="268">
          <cell r="A268">
            <v>9662561</v>
          </cell>
          <cell r="B268">
            <v>49150352002085</v>
          </cell>
          <cell r="C268" t="str">
            <v>FUNDAÇÃO PIO XII</v>
          </cell>
          <cell r="D268" t="str">
            <v>BARRETOS</v>
          </cell>
          <cell r="E268" t="str">
            <v>BARRETOS</v>
          </cell>
          <cell r="F268">
            <v>350550</v>
          </cell>
          <cell r="G268" t="str">
            <v>Municipal</v>
          </cell>
          <cell r="H268" t="str">
            <v>Priv.s. fins lucrativos</v>
          </cell>
          <cell r="I268">
            <v>24000</v>
          </cell>
          <cell r="J268">
            <v>1800</v>
          </cell>
          <cell r="K268">
            <v>48000</v>
          </cell>
          <cell r="M268">
            <v>14370</v>
          </cell>
          <cell r="N268">
            <v>10.920311999999999</v>
          </cell>
          <cell r="O268">
            <v>156924.88343999998</v>
          </cell>
          <cell r="P268">
            <v>6</v>
          </cell>
          <cell r="Q268">
            <v>5624</v>
          </cell>
          <cell r="R268">
            <v>10.713900000000001</v>
          </cell>
          <cell r="S268">
            <v>60254.973600000005</v>
          </cell>
          <cell r="T268">
            <v>217179.85703999997</v>
          </cell>
          <cell r="U268">
            <v>0</v>
          </cell>
          <cell r="V268">
            <v>8720</v>
          </cell>
          <cell r="W268">
            <v>8.8693000000000008</v>
          </cell>
          <cell r="X268">
            <v>77340.296000000002</v>
          </cell>
        </row>
        <row r="269">
          <cell r="A269">
            <v>9680500</v>
          </cell>
          <cell r="B269">
            <v>45349461000960</v>
          </cell>
          <cell r="C269" t="str">
            <v>Associação Hospitalar Beneficente do Brasil</v>
          </cell>
          <cell r="D269" t="str">
            <v>MARÍLIA</v>
          </cell>
          <cell r="E269" t="str">
            <v>GARCA</v>
          </cell>
          <cell r="F269">
            <v>351670</v>
          </cell>
          <cell r="G269" t="str">
            <v>Municipal</v>
          </cell>
          <cell r="H269" t="str">
            <v>Priv.s. fins lucrativos</v>
          </cell>
          <cell r="I269">
            <v>1000</v>
          </cell>
          <cell r="J269">
            <v>0</v>
          </cell>
          <cell r="K269">
            <v>1000</v>
          </cell>
          <cell r="M269">
            <v>300</v>
          </cell>
          <cell r="N269">
            <v>10.920311999999999</v>
          </cell>
          <cell r="O269">
            <v>3276.0935999999997</v>
          </cell>
          <cell r="Q269">
            <v>115</v>
          </cell>
          <cell r="R269">
            <v>10.713900000000001</v>
          </cell>
          <cell r="S269">
            <v>1232.0985000000001</v>
          </cell>
          <cell r="T269">
            <v>4508.1921000000002</v>
          </cell>
          <cell r="U269">
            <v>0</v>
          </cell>
          <cell r="V269">
            <v>180</v>
          </cell>
          <cell r="W269">
            <v>8.8693000000000008</v>
          </cell>
          <cell r="X269">
            <v>1596.4740000000002</v>
          </cell>
        </row>
        <row r="270">
          <cell r="A270">
            <v>102792</v>
          </cell>
          <cell r="B270" t="str">
            <v>58200015/000183</v>
          </cell>
          <cell r="C270" t="str">
            <v>HOSPITAL DE CAMPANHA COVID 19 UPA CENTRAL</v>
          </cell>
          <cell r="D270" t="str">
            <v>BAIXADA SANTISTA</v>
          </cell>
          <cell r="E270" t="str">
            <v>SANTOS</v>
          </cell>
          <cell r="F270">
            <v>354850</v>
          </cell>
          <cell r="G270" t="str">
            <v>Municipal</v>
          </cell>
          <cell r="H270" t="str">
            <v>Direta/OSS</v>
          </cell>
          <cell r="I270">
            <v>3000</v>
          </cell>
          <cell r="J270">
            <v>0</v>
          </cell>
          <cell r="K270">
            <v>6000</v>
          </cell>
          <cell r="M270">
            <v>1795</v>
          </cell>
          <cell r="N270">
            <v>10.920311999999999</v>
          </cell>
          <cell r="O270">
            <v>19601.960039999998</v>
          </cell>
          <cell r="Q270">
            <v>705</v>
          </cell>
          <cell r="R270">
            <v>10.713900000000001</v>
          </cell>
          <cell r="S270">
            <v>7553.2995000000001</v>
          </cell>
          <cell r="T270">
            <v>27155.259539999999</v>
          </cell>
          <cell r="U270">
            <v>0</v>
          </cell>
          <cell r="V270">
            <v>1090</v>
          </cell>
          <cell r="W270">
            <v>8.8693000000000008</v>
          </cell>
          <cell r="X270">
            <v>9667.5370000000003</v>
          </cell>
        </row>
        <row r="271">
          <cell r="A271">
            <v>605107</v>
          </cell>
          <cell r="B271">
            <v>10857726000107</v>
          </cell>
          <cell r="C271" t="str">
            <v>CENTRO DE TRANSICAO E ESTABILIZACAO COVID19</v>
          </cell>
          <cell r="D271" t="str">
            <v>SOROCABA</v>
          </cell>
          <cell r="E271" t="str">
            <v>SOROCABA</v>
          </cell>
          <cell r="F271">
            <v>355220</v>
          </cell>
          <cell r="G271" t="str">
            <v>Municipal</v>
          </cell>
          <cell r="H271" t="str">
            <v>Direta/OSS</v>
          </cell>
          <cell r="I271">
            <v>10200</v>
          </cell>
          <cell r="J271">
            <v>0</v>
          </cell>
          <cell r="K271">
            <v>20000</v>
          </cell>
          <cell r="M271">
            <v>5985</v>
          </cell>
          <cell r="N271">
            <v>10.920311999999999</v>
          </cell>
          <cell r="O271">
            <v>65358.067319999995</v>
          </cell>
          <cell r="Q271">
            <v>2345</v>
          </cell>
          <cell r="R271">
            <v>10.713900000000001</v>
          </cell>
          <cell r="S271">
            <v>25124.095500000003</v>
          </cell>
          <cell r="T271">
            <v>90482.162819999998</v>
          </cell>
          <cell r="U271">
            <v>0</v>
          </cell>
          <cell r="V271">
            <v>3640</v>
          </cell>
          <cell r="W271">
            <v>8.8693000000000008</v>
          </cell>
          <cell r="X271">
            <v>32284.252000000004</v>
          </cell>
        </row>
        <row r="272">
          <cell r="A272" t="str">
            <v>PEDIDO TOTAL MUNICÍPIOS</v>
          </cell>
          <cell r="O272">
            <v>4392771.9441839987</v>
          </cell>
          <cell r="S272">
            <v>1689035.6210999994</v>
          </cell>
          <cell r="T272">
            <v>6081807.5652840007</v>
          </cell>
          <cell r="X272">
            <v>2169288.8711999995</v>
          </cell>
        </row>
      </sheetData>
      <sheetData sheetId="9"/>
      <sheetData sheetId="10">
        <row r="2">
          <cell r="A2">
            <v>8028</v>
          </cell>
          <cell r="B2">
            <v>46523171000368</v>
          </cell>
          <cell r="C2" t="str">
            <v>HOSPITAL MUNICIPAL ANTONIO GIGLIO</v>
          </cell>
          <cell r="D2" t="str">
            <v>GRANDE S. PAULO</v>
          </cell>
          <cell r="E2" t="str">
            <v>OSASCO</v>
          </cell>
          <cell r="F2">
            <v>353440</v>
          </cell>
          <cell r="G2" t="str">
            <v>Municipal</v>
          </cell>
          <cell r="H2" t="str">
            <v>Direta/OSS</v>
          </cell>
          <cell r="I2">
            <v>4000</v>
          </cell>
          <cell r="J2">
            <v>120</v>
          </cell>
          <cell r="K2">
            <v>8000</v>
          </cell>
          <cell r="M2">
            <v>780</v>
          </cell>
        </row>
        <row r="3">
          <cell r="A3">
            <v>8923</v>
          </cell>
          <cell r="B3">
            <v>46522942000130</v>
          </cell>
          <cell r="C3" t="str">
            <v>Centro Hospitalar de Santo André Dr. Newton da Costa Brandão</v>
          </cell>
          <cell r="D3" t="str">
            <v>GRANDE S. PAULO</v>
          </cell>
          <cell r="E3" t="str">
            <v>SANTO ANDRE</v>
          </cell>
          <cell r="F3">
            <v>354780</v>
          </cell>
          <cell r="G3" t="str">
            <v>Municipal</v>
          </cell>
          <cell r="H3" t="str">
            <v>Direta/OSS</v>
          </cell>
          <cell r="I3">
            <v>30500</v>
          </cell>
          <cell r="J3">
            <v>600</v>
          </cell>
          <cell r="K3">
            <v>61000</v>
          </cell>
          <cell r="M3">
            <v>5930</v>
          </cell>
        </row>
        <row r="4">
          <cell r="A4">
            <v>9628</v>
          </cell>
          <cell r="B4">
            <v>61699567001245</v>
          </cell>
          <cell r="C4" t="str">
            <v>Hospital Municipal Dr. José de Carvalho Florence</v>
          </cell>
          <cell r="D4" t="str">
            <v>TAUBATÉ</v>
          </cell>
          <cell r="E4" t="str">
            <v>SAO JOSE DOS CAMPOS</v>
          </cell>
          <cell r="F4">
            <v>354990</v>
          </cell>
          <cell r="G4" t="str">
            <v>Municipal</v>
          </cell>
          <cell r="H4" t="str">
            <v>Direta/OSS</v>
          </cell>
          <cell r="I4">
            <v>12101</v>
          </cell>
          <cell r="J4">
            <v>3121</v>
          </cell>
          <cell r="K4">
            <v>24202</v>
          </cell>
          <cell r="M4">
            <v>2350</v>
          </cell>
        </row>
        <row r="5">
          <cell r="A5">
            <v>40010</v>
          </cell>
          <cell r="B5">
            <v>59045351000242</v>
          </cell>
          <cell r="C5" t="str">
            <v>UPA - VEREADOR NADIR MARIANO DE LIMA</v>
          </cell>
          <cell r="D5" t="str">
            <v>GRANDE S. PAULO</v>
          </cell>
          <cell r="E5" t="str">
            <v>FRANCISCO MORATO</v>
          </cell>
          <cell r="F5">
            <v>351630</v>
          </cell>
          <cell r="G5" t="str">
            <v>Municipal</v>
          </cell>
          <cell r="H5" t="str">
            <v>Direta/OSS</v>
          </cell>
          <cell r="I5">
            <v>390</v>
          </cell>
          <cell r="J5">
            <v>0</v>
          </cell>
          <cell r="K5">
            <v>780</v>
          </cell>
          <cell r="M5">
            <v>80</v>
          </cell>
        </row>
        <row r="6">
          <cell r="A6">
            <v>102075</v>
          </cell>
          <cell r="B6">
            <v>9652823001229</v>
          </cell>
          <cell r="C6" t="str">
            <v>HM BELA VISTA - ANTONIO CARLOS</v>
          </cell>
          <cell r="D6" t="str">
            <v>GRANDE S. PAULO</v>
          </cell>
          <cell r="E6" t="str">
            <v>SAO PAULO</v>
          </cell>
          <cell r="F6">
            <v>355030</v>
          </cell>
          <cell r="G6" t="str">
            <v>Municipal</v>
          </cell>
          <cell r="H6" t="str">
            <v>Direta/OSS</v>
          </cell>
          <cell r="I6">
            <v>9000</v>
          </cell>
          <cell r="J6">
            <v>15</v>
          </cell>
          <cell r="K6">
            <v>18000</v>
          </cell>
          <cell r="M6">
            <v>1750</v>
          </cell>
        </row>
        <row r="7">
          <cell r="A7">
            <v>102105</v>
          </cell>
          <cell r="B7">
            <v>9652823000680</v>
          </cell>
          <cell r="C7" t="str">
            <v>HOSPITAL MUNICIPAL BRASILÂNDIA</v>
          </cell>
          <cell r="D7" t="str">
            <v>GRANDE S. PAULO</v>
          </cell>
          <cell r="E7" t="str">
            <v>SAO PAULO</v>
          </cell>
          <cell r="F7">
            <v>355030</v>
          </cell>
          <cell r="G7" t="str">
            <v>Municipal</v>
          </cell>
          <cell r="H7" t="str">
            <v>Direta/OSS</v>
          </cell>
          <cell r="I7">
            <v>40000</v>
          </cell>
          <cell r="J7">
            <v>57</v>
          </cell>
          <cell r="K7">
            <v>80000</v>
          </cell>
          <cell r="M7">
            <v>7780</v>
          </cell>
        </row>
        <row r="8">
          <cell r="A8">
            <v>102741</v>
          </cell>
          <cell r="B8">
            <v>45276128000110</v>
          </cell>
          <cell r="C8" t="str">
            <v>HOSPITAL DE CAMPANHA COVID 19 ARARAQUARA</v>
          </cell>
          <cell r="D8" t="str">
            <v>ARARAQUARA</v>
          </cell>
          <cell r="E8" t="str">
            <v>ARARAQUARA</v>
          </cell>
          <cell r="F8">
            <v>350320</v>
          </cell>
          <cell r="G8" t="str">
            <v>Municipal</v>
          </cell>
          <cell r="H8" t="str">
            <v>Direta/OSS</v>
          </cell>
          <cell r="I8">
            <v>3600</v>
          </cell>
          <cell r="J8">
            <v>3692</v>
          </cell>
          <cell r="K8">
            <v>7600</v>
          </cell>
          <cell r="M8">
            <v>740</v>
          </cell>
        </row>
        <row r="9">
          <cell r="A9">
            <v>102806</v>
          </cell>
          <cell r="B9">
            <v>58200015000183</v>
          </cell>
          <cell r="C9" t="str">
            <v>HOSPITAL DE CAMPANHA UPA ZONA LESTE</v>
          </cell>
          <cell r="D9" t="str">
            <v>BAIXADA SANTISTA</v>
          </cell>
          <cell r="E9" t="str">
            <v>SANTOS</v>
          </cell>
          <cell r="F9">
            <v>354850</v>
          </cell>
          <cell r="G9" t="str">
            <v>Municipal</v>
          </cell>
          <cell r="H9" t="str">
            <v>Direta/OSS</v>
          </cell>
          <cell r="I9">
            <v>1020</v>
          </cell>
          <cell r="J9">
            <v>0</v>
          </cell>
          <cell r="K9">
            <v>2040</v>
          </cell>
          <cell r="M9">
            <v>200</v>
          </cell>
        </row>
        <row r="10">
          <cell r="A10">
            <v>104795</v>
          </cell>
          <cell r="B10">
            <v>58200015000183</v>
          </cell>
          <cell r="C10" t="str">
            <v>HOSPITAL DE CAMPANHA VITÓRIA</v>
          </cell>
          <cell r="D10" t="str">
            <v>BAIXADA SANTISTA</v>
          </cell>
          <cell r="E10" t="str">
            <v>SANTOS</v>
          </cell>
          <cell r="F10">
            <v>354850</v>
          </cell>
          <cell r="G10" t="str">
            <v>Municipal</v>
          </cell>
          <cell r="H10" t="str">
            <v>Direta/OSS</v>
          </cell>
          <cell r="I10">
            <v>9000</v>
          </cell>
          <cell r="J10">
            <v>2460</v>
          </cell>
          <cell r="K10">
            <v>9000</v>
          </cell>
          <cell r="M10">
            <v>870</v>
          </cell>
        </row>
        <row r="11">
          <cell r="A11">
            <v>104892</v>
          </cell>
          <cell r="B11">
            <v>46522983000127</v>
          </cell>
          <cell r="C11" t="str">
            <v>HOSPITAL DE CAMPANHA COVID 19 "FERNÃO DIAS"</v>
          </cell>
          <cell r="D11" t="str">
            <v>GRANDE S. PAULO</v>
          </cell>
          <cell r="E11" t="str">
            <v>SANTANA DE PARNAIBA</v>
          </cell>
          <cell r="F11">
            <v>354730</v>
          </cell>
          <cell r="G11" t="str">
            <v>Municipal</v>
          </cell>
          <cell r="H11" t="str">
            <v>Direta/OSS</v>
          </cell>
          <cell r="I11">
            <v>4200</v>
          </cell>
          <cell r="J11">
            <v>2478</v>
          </cell>
          <cell r="K11">
            <v>8400</v>
          </cell>
          <cell r="M11">
            <v>820</v>
          </cell>
        </row>
        <row r="12">
          <cell r="A12">
            <v>105120</v>
          </cell>
          <cell r="B12">
            <v>46137410000180</v>
          </cell>
          <cell r="C12" t="str">
            <v>Hospital de Campanha</v>
          </cell>
          <cell r="D12" t="str">
            <v>BAURU</v>
          </cell>
          <cell r="E12" t="str">
            <v>BAURU</v>
          </cell>
          <cell r="F12">
            <v>350600</v>
          </cell>
          <cell r="G12" t="str">
            <v>Municipal</v>
          </cell>
          <cell r="H12" t="str">
            <v>Direta/OSS</v>
          </cell>
          <cell r="I12">
            <v>0</v>
          </cell>
          <cell r="J12">
            <v>0</v>
          </cell>
          <cell r="K12">
            <v>2000</v>
          </cell>
          <cell r="M12">
            <v>190</v>
          </cell>
        </row>
        <row r="13">
          <cell r="A13">
            <v>105597</v>
          </cell>
          <cell r="B13">
            <v>46523171000104</v>
          </cell>
          <cell r="C13" t="str">
            <v>HOSPITAL DE CAMPANHA COVID 19 OSASCO</v>
          </cell>
          <cell r="D13" t="str">
            <v>GRANDE S. PAULO</v>
          </cell>
          <cell r="E13" t="str">
            <v>Osasco</v>
          </cell>
          <cell r="F13">
            <v>353440</v>
          </cell>
          <cell r="G13" t="str">
            <v>Municipal</v>
          </cell>
          <cell r="H13" t="str">
            <v>Direta/OSS</v>
          </cell>
          <cell r="I13">
            <v>4000</v>
          </cell>
          <cell r="J13">
            <v>180</v>
          </cell>
          <cell r="K13">
            <v>8000</v>
          </cell>
          <cell r="M13">
            <v>780</v>
          </cell>
        </row>
        <row r="14">
          <cell r="A14">
            <v>105708</v>
          </cell>
          <cell r="B14">
            <v>46523080000160</v>
          </cell>
          <cell r="C14" t="str">
            <v>HOSPITAL DE CAMPANHA COVID 19 FRANCO DA ROCHA</v>
          </cell>
          <cell r="D14" t="str">
            <v>GRANDE S. PAULO</v>
          </cell>
          <cell r="E14" t="str">
            <v>FRANCO DA ROCHA</v>
          </cell>
          <cell r="F14">
            <v>351640</v>
          </cell>
          <cell r="G14" t="str">
            <v>Municipal</v>
          </cell>
          <cell r="H14" t="str">
            <v>Direta/OSS</v>
          </cell>
          <cell r="I14">
            <v>800</v>
          </cell>
          <cell r="J14">
            <v>3000</v>
          </cell>
          <cell r="K14">
            <v>1600</v>
          </cell>
          <cell r="M14">
            <v>160</v>
          </cell>
        </row>
        <row r="15">
          <cell r="A15">
            <v>105759</v>
          </cell>
          <cell r="B15">
            <v>46523239000147</v>
          </cell>
          <cell r="C15" t="str">
            <v>HOSPITAL DE URGÊNCIA SBC</v>
          </cell>
          <cell r="D15" t="str">
            <v>GRANDE S. PAULO</v>
          </cell>
          <cell r="E15" t="str">
            <v>SAO BERNARDO DO CAMPO</v>
          </cell>
          <cell r="F15">
            <v>354870</v>
          </cell>
          <cell r="G15" t="str">
            <v>Municipal</v>
          </cell>
          <cell r="H15" t="str">
            <v>Direta/OSS</v>
          </cell>
          <cell r="I15">
            <v>8000</v>
          </cell>
          <cell r="J15">
            <v>4659</v>
          </cell>
          <cell r="K15">
            <v>16000</v>
          </cell>
          <cell r="M15">
            <v>1560</v>
          </cell>
        </row>
        <row r="16">
          <cell r="A16">
            <v>105767</v>
          </cell>
          <cell r="B16">
            <v>46523239000147</v>
          </cell>
          <cell r="C16" t="str">
            <v>HOSPITAL DE CAMPANHA - HOSPITAL ANCHIETA</v>
          </cell>
          <cell r="D16" t="str">
            <v>GRANDE S. PAULO</v>
          </cell>
          <cell r="E16" t="str">
            <v>SAO BERNARDO DO CAMPO</v>
          </cell>
          <cell r="F16">
            <v>354870</v>
          </cell>
          <cell r="G16" t="str">
            <v>Municipal</v>
          </cell>
          <cell r="H16" t="str">
            <v>Direta/OSS</v>
          </cell>
          <cell r="I16">
            <v>3500</v>
          </cell>
          <cell r="J16">
            <v>1485</v>
          </cell>
          <cell r="K16">
            <v>7000</v>
          </cell>
          <cell r="M16">
            <v>680</v>
          </cell>
        </row>
        <row r="17">
          <cell r="A17">
            <v>109746</v>
          </cell>
          <cell r="B17">
            <v>46522942000130</v>
          </cell>
          <cell r="C17" t="str">
            <v>Hospital de Campanha COVID 19 Pedro Dell'Antonia</v>
          </cell>
          <cell r="D17" t="str">
            <v>GRANDE S. PAULO</v>
          </cell>
          <cell r="E17" t="str">
            <v>SANTO ANDRE</v>
          </cell>
          <cell r="F17">
            <v>354780</v>
          </cell>
          <cell r="G17" t="str">
            <v>Municipal</v>
          </cell>
          <cell r="H17" t="str">
            <v>Direta/OSS</v>
          </cell>
          <cell r="I17">
            <v>9000</v>
          </cell>
          <cell r="J17">
            <v>400</v>
          </cell>
          <cell r="K17">
            <v>19000</v>
          </cell>
          <cell r="M17">
            <v>1850</v>
          </cell>
        </row>
        <row r="18">
          <cell r="A18">
            <v>110310</v>
          </cell>
          <cell r="B18">
            <v>46523064000178</v>
          </cell>
          <cell r="C18" t="str">
            <v>Centro Médico de Combate ao Coronavírus</v>
          </cell>
          <cell r="D18" t="str">
            <v>GRANDE S. PAULO</v>
          </cell>
          <cell r="E18" t="str">
            <v>CAIEIRAS</v>
          </cell>
          <cell r="F18">
            <v>350900</v>
          </cell>
          <cell r="G18" t="str">
            <v>Municipal</v>
          </cell>
          <cell r="H18" t="str">
            <v>Direta/OSS</v>
          </cell>
          <cell r="I18">
            <v>50</v>
          </cell>
          <cell r="J18">
            <v>10</v>
          </cell>
          <cell r="K18">
            <v>100</v>
          </cell>
          <cell r="M18">
            <v>10</v>
          </cell>
        </row>
        <row r="19">
          <cell r="A19">
            <v>112062</v>
          </cell>
          <cell r="B19">
            <v>46522967000134</v>
          </cell>
          <cell r="C19" t="str">
            <v>Hospital de Campanha de Ribeirão Pires</v>
          </cell>
          <cell r="D19" t="str">
            <v>GRANDE S. PAULO</v>
          </cell>
          <cell r="E19" t="str">
            <v>RIBEIRAO PIRES</v>
          </cell>
          <cell r="F19">
            <v>354330</v>
          </cell>
          <cell r="G19" t="str">
            <v>Municipal</v>
          </cell>
          <cell r="H19" t="str">
            <v>Direta/OSS</v>
          </cell>
          <cell r="I19">
            <v>3600</v>
          </cell>
          <cell r="J19">
            <v>0</v>
          </cell>
          <cell r="K19">
            <v>7200</v>
          </cell>
          <cell r="M19">
            <v>700</v>
          </cell>
        </row>
        <row r="20">
          <cell r="A20">
            <v>113921</v>
          </cell>
          <cell r="B20">
            <v>46634440000100</v>
          </cell>
          <cell r="C20" t="str">
            <v>Hospital de Campanha</v>
          </cell>
          <cell r="D20" t="str">
            <v>SOROCABA</v>
          </cell>
          <cell r="E20" t="str">
            <v>ITU</v>
          </cell>
          <cell r="F20">
            <v>352390</v>
          </cell>
          <cell r="G20" t="str">
            <v>Municipal</v>
          </cell>
          <cell r="H20" t="str">
            <v>Direta/OSS</v>
          </cell>
          <cell r="I20">
            <v>6500</v>
          </cell>
          <cell r="J20">
            <v>2850</v>
          </cell>
          <cell r="K20">
            <v>13000</v>
          </cell>
          <cell r="M20">
            <v>1260</v>
          </cell>
        </row>
        <row r="21">
          <cell r="A21">
            <v>115509</v>
          </cell>
          <cell r="B21">
            <v>46523163000150</v>
          </cell>
          <cell r="C21" t="str">
            <v>Hospital de Campanha Covid 19 Mairiporã</v>
          </cell>
          <cell r="D21" t="str">
            <v>GRANDE S. PAULO</v>
          </cell>
          <cell r="E21" t="str">
            <v>MAIRIPORA</v>
          </cell>
          <cell r="F21">
            <v>352850</v>
          </cell>
          <cell r="G21" t="str">
            <v>Municipal</v>
          </cell>
          <cell r="H21" t="str">
            <v>Direta/OSS</v>
          </cell>
          <cell r="I21">
            <v>2400</v>
          </cell>
          <cell r="J21">
            <v>0</v>
          </cell>
          <cell r="K21">
            <v>4800</v>
          </cell>
          <cell r="M21">
            <v>470</v>
          </cell>
        </row>
        <row r="22">
          <cell r="A22">
            <v>127604</v>
          </cell>
          <cell r="B22">
            <v>46523015000135</v>
          </cell>
          <cell r="C22" t="str">
            <v>UNIDADE DE INTERNAÇÃO COVID - 19 PAULISTA</v>
          </cell>
          <cell r="D22" t="str">
            <v>GRANDE S. PAULO</v>
          </cell>
          <cell r="E22" t="str">
            <v>BARUERI</v>
          </cell>
          <cell r="F22">
            <v>350570</v>
          </cell>
          <cell r="G22" t="str">
            <v>Municipal</v>
          </cell>
          <cell r="H22" t="str">
            <v>Direta/OSS</v>
          </cell>
          <cell r="I22">
            <v>1200</v>
          </cell>
          <cell r="J22">
            <v>230</v>
          </cell>
          <cell r="K22">
            <v>2400</v>
          </cell>
          <cell r="M22">
            <v>230</v>
          </cell>
        </row>
        <row r="23">
          <cell r="A23">
            <v>133272</v>
          </cell>
          <cell r="B23">
            <v>45176005000108</v>
          </cell>
          <cell r="C23" t="str">
            <v>Hospital de Campanha de Taubaté</v>
          </cell>
          <cell r="D23" t="str">
            <v>TAUBATÉ</v>
          </cell>
          <cell r="E23" t="str">
            <v>TAUBATE</v>
          </cell>
          <cell r="F23">
            <v>355410</v>
          </cell>
          <cell r="G23" t="str">
            <v>Municipal</v>
          </cell>
          <cell r="H23" t="str">
            <v>Direta/OSS</v>
          </cell>
          <cell r="I23">
            <v>3500</v>
          </cell>
          <cell r="J23">
            <v>3500</v>
          </cell>
          <cell r="K23">
            <v>7000</v>
          </cell>
          <cell r="M23">
            <v>680</v>
          </cell>
        </row>
        <row r="24">
          <cell r="A24">
            <v>136328</v>
          </cell>
          <cell r="B24">
            <v>45226214000119</v>
          </cell>
          <cell r="C24" t="str">
            <v>UPA CIDADE NOVA/HOSPITAL DE CAMPANHA</v>
          </cell>
          <cell r="D24" t="str">
            <v>TAUBATÉ</v>
          </cell>
          <cell r="E24" t="str">
            <v>PINDAMONHANGABA</v>
          </cell>
          <cell r="F24">
            <v>353800</v>
          </cell>
          <cell r="G24" t="str">
            <v>Municipal</v>
          </cell>
          <cell r="H24" t="str">
            <v>Direta/OSS</v>
          </cell>
          <cell r="I24">
            <v>1200</v>
          </cell>
          <cell r="J24">
            <v>0</v>
          </cell>
          <cell r="K24">
            <v>2500</v>
          </cell>
          <cell r="M24">
            <v>240</v>
          </cell>
        </row>
        <row r="25">
          <cell r="A25">
            <v>158119</v>
          </cell>
          <cell r="B25">
            <v>46392148002244</v>
          </cell>
          <cell r="C25" t="str">
            <v>COMPLEXO HOSPITALAR MUNICIPAL SOROCABANA</v>
          </cell>
          <cell r="D25" t="str">
            <v>GRANDE S. PAULO</v>
          </cell>
          <cell r="E25" t="str">
            <v>SAO PAULO</v>
          </cell>
          <cell r="F25">
            <v>355030</v>
          </cell>
          <cell r="G25" t="str">
            <v>Municipal</v>
          </cell>
          <cell r="H25" t="str">
            <v>Direta/OSS</v>
          </cell>
          <cell r="I25">
            <v>7200</v>
          </cell>
          <cell r="J25">
            <v>878</v>
          </cell>
          <cell r="K25">
            <v>14400</v>
          </cell>
          <cell r="M25">
            <v>1400</v>
          </cell>
        </row>
        <row r="26">
          <cell r="A26">
            <v>161438</v>
          </cell>
          <cell r="B26">
            <v>11344038001765</v>
          </cell>
          <cell r="C26" t="str">
            <v>HOSPITAL MUNICIPAL GUARAPIRANGA</v>
          </cell>
          <cell r="D26" t="str">
            <v>GRANDE S. PAULO</v>
          </cell>
          <cell r="E26" t="str">
            <v>SAO PAULO</v>
          </cell>
          <cell r="F26">
            <v>355030</v>
          </cell>
          <cell r="G26" t="str">
            <v>Municipal</v>
          </cell>
          <cell r="H26" t="str">
            <v>Direta/OSS</v>
          </cell>
          <cell r="I26">
            <v>15000</v>
          </cell>
          <cell r="J26">
            <v>2630</v>
          </cell>
          <cell r="K26">
            <v>30000</v>
          </cell>
          <cell r="M26">
            <v>2920</v>
          </cell>
        </row>
        <row r="27">
          <cell r="A27">
            <v>163279</v>
          </cell>
          <cell r="B27">
            <v>46522942000130</v>
          </cell>
          <cell r="C27" t="str">
            <v>Hospital de Campanha COVID 19 UFABC</v>
          </cell>
          <cell r="D27" t="str">
            <v>GRANDE S. PAULO</v>
          </cell>
          <cell r="E27" t="str">
            <v>SANTO ANDRE</v>
          </cell>
          <cell r="F27">
            <v>354780</v>
          </cell>
          <cell r="G27" t="str">
            <v>Municipal</v>
          </cell>
          <cell r="H27" t="str">
            <v>Direta/OSS</v>
          </cell>
          <cell r="I27">
            <v>3500</v>
          </cell>
          <cell r="J27">
            <v>200</v>
          </cell>
          <cell r="K27">
            <v>7000</v>
          </cell>
          <cell r="M27">
            <v>680</v>
          </cell>
        </row>
        <row r="28">
          <cell r="A28">
            <v>201154</v>
          </cell>
          <cell r="B28">
            <v>45226214000119</v>
          </cell>
          <cell r="C28" t="str">
            <v>UPA ARARETAMA PINDAMONHANGABA</v>
          </cell>
          <cell r="D28" t="str">
            <v>TAUBATÉ</v>
          </cell>
          <cell r="E28" t="str">
            <v>PINDAMONHANGABA</v>
          </cell>
          <cell r="F28">
            <v>353800</v>
          </cell>
          <cell r="G28" t="str">
            <v>Municipal</v>
          </cell>
          <cell r="H28" t="str">
            <v>Direta/OSS</v>
          </cell>
          <cell r="I28">
            <v>1200</v>
          </cell>
          <cell r="J28">
            <v>0</v>
          </cell>
          <cell r="K28">
            <v>2500</v>
          </cell>
          <cell r="M28">
            <v>240</v>
          </cell>
        </row>
        <row r="29">
          <cell r="A29">
            <v>222844</v>
          </cell>
          <cell r="B29">
            <v>46425229000179</v>
          </cell>
          <cell r="C29" t="str">
            <v>Centro Municipal de Triagem COVID19</v>
          </cell>
          <cell r="D29" t="str">
            <v>S. JOÃO B. VISTA</v>
          </cell>
          <cell r="E29" t="str">
            <v>AGUAI</v>
          </cell>
          <cell r="F29">
            <v>350030</v>
          </cell>
          <cell r="G29" t="str">
            <v>Municipal</v>
          </cell>
          <cell r="H29" t="str">
            <v>Direta/OSS</v>
          </cell>
          <cell r="I29">
            <v>450</v>
          </cell>
          <cell r="J29">
            <v>90</v>
          </cell>
          <cell r="K29">
            <v>900</v>
          </cell>
          <cell r="M29">
            <v>90</v>
          </cell>
        </row>
        <row r="30">
          <cell r="A30">
            <v>255874</v>
          </cell>
          <cell r="B30">
            <v>46680500000112</v>
          </cell>
          <cell r="C30" t="str">
            <v>Hospital de Campanha COVID 19 Guaratinguetá</v>
          </cell>
          <cell r="D30" t="str">
            <v>TAUBATÉ</v>
          </cell>
          <cell r="E30" t="str">
            <v>GUARATINGUETA</v>
          </cell>
          <cell r="F30">
            <v>351840</v>
          </cell>
          <cell r="G30" t="str">
            <v>Municipal</v>
          </cell>
          <cell r="H30" t="str">
            <v>Direta/OSS</v>
          </cell>
          <cell r="I30">
            <v>500</v>
          </cell>
          <cell r="J30">
            <v>0</v>
          </cell>
          <cell r="K30">
            <v>500</v>
          </cell>
          <cell r="M30">
            <v>50</v>
          </cell>
        </row>
        <row r="31">
          <cell r="A31">
            <v>302961</v>
          </cell>
          <cell r="B31" t="str">
            <v>00955107000193</v>
          </cell>
          <cell r="C31" t="str">
            <v>Hospital de Campanha - COVID 19 - Rio Claro</v>
          </cell>
          <cell r="D31" t="str">
            <v>PIRACICABA</v>
          </cell>
          <cell r="E31" t="str">
            <v>RIO CLARO</v>
          </cell>
          <cell r="F31">
            <v>354390</v>
          </cell>
          <cell r="G31" t="str">
            <v>Municipal</v>
          </cell>
          <cell r="H31" t="str">
            <v>Direta/OSS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A32">
            <v>478849</v>
          </cell>
          <cell r="B32">
            <v>46588950000180</v>
          </cell>
          <cell r="C32" t="str">
            <v>UNIDADE DE SUPORTE VENTILATORIO FRATERNIDADE COVID</v>
          </cell>
          <cell r="D32" t="str">
            <v>S. JOSÉ R. PRETO</v>
          </cell>
          <cell r="E32" t="str">
            <v>SAO JOSE DO RIO PRETO</v>
          </cell>
          <cell r="F32">
            <v>354980</v>
          </cell>
          <cell r="G32" t="str">
            <v>Municipal</v>
          </cell>
          <cell r="H32" t="str">
            <v>Direta/OSS</v>
          </cell>
          <cell r="I32">
            <v>4200</v>
          </cell>
          <cell r="J32">
            <v>30</v>
          </cell>
          <cell r="K32">
            <v>8400</v>
          </cell>
          <cell r="M32">
            <v>820</v>
          </cell>
        </row>
        <row r="33">
          <cell r="A33">
            <v>625396</v>
          </cell>
          <cell r="B33">
            <v>46599809000182</v>
          </cell>
          <cell r="C33" t="str">
            <v>Unidade de Suporte Ventilatório de Votuporanga</v>
          </cell>
          <cell r="D33" t="str">
            <v>S. JOSÉ R. PRETO</v>
          </cell>
          <cell r="E33" t="str">
            <v>VOTUPORANGA</v>
          </cell>
          <cell r="F33">
            <v>355710</v>
          </cell>
          <cell r="G33" t="str">
            <v>Municipal</v>
          </cell>
          <cell r="H33" t="str">
            <v>Direta/OSS</v>
          </cell>
          <cell r="I33">
            <v>11550</v>
          </cell>
          <cell r="J33">
            <v>0</v>
          </cell>
          <cell r="K33">
            <v>11550</v>
          </cell>
          <cell r="M33">
            <v>1120</v>
          </cell>
        </row>
        <row r="34">
          <cell r="A34">
            <v>647292</v>
          </cell>
          <cell r="B34" t="str">
            <v>44959021/0001-04</v>
          </cell>
          <cell r="C34" t="str">
            <v>Hospital campanha Covi-19 Vicente de Carvalho</v>
          </cell>
          <cell r="D34" t="str">
            <v>BAIXADA SANTISTA</v>
          </cell>
          <cell r="E34" t="str">
            <v>GUARUJA</v>
          </cell>
          <cell r="F34">
            <v>351870</v>
          </cell>
          <cell r="G34" t="str">
            <v>Municipal</v>
          </cell>
          <cell r="H34" t="str">
            <v>Direta/OSS</v>
          </cell>
          <cell r="I34">
            <v>1500</v>
          </cell>
          <cell r="J34">
            <v>222</v>
          </cell>
          <cell r="K34">
            <v>3000</v>
          </cell>
          <cell r="M34">
            <v>290</v>
          </cell>
        </row>
        <row r="35">
          <cell r="A35">
            <v>2023865</v>
          </cell>
          <cell r="B35" t="str">
            <v>52.382.702/001-80</v>
          </cell>
          <cell r="C35" t="str">
            <v>hospital Municipal Dr Amadeu Pagliuso</v>
          </cell>
          <cell r="D35" t="str">
            <v>BARRETOS</v>
          </cell>
          <cell r="E35" t="str">
            <v>JABORANDI</v>
          </cell>
          <cell r="F35">
            <v>352420</v>
          </cell>
          <cell r="G35" t="str">
            <v>Municipal</v>
          </cell>
          <cell r="H35" t="str">
            <v>Direta/OSS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</row>
        <row r="36">
          <cell r="A36">
            <v>2024373</v>
          </cell>
          <cell r="B36">
            <v>10946361000260</v>
          </cell>
          <cell r="C36" t="str">
            <v>PS Jose Agostinho dos Santos</v>
          </cell>
          <cell r="D36" t="str">
            <v>GRANDE S. PAULO</v>
          </cell>
          <cell r="E36" t="str">
            <v>BARUERI</v>
          </cell>
          <cell r="F36">
            <v>350570</v>
          </cell>
          <cell r="G36" t="str">
            <v>Municipal</v>
          </cell>
          <cell r="H36" t="str">
            <v>Direta/OSS</v>
          </cell>
          <cell r="I36">
            <v>1178</v>
          </cell>
          <cell r="J36">
            <v>0</v>
          </cell>
          <cell r="K36">
            <v>2356</v>
          </cell>
          <cell r="L36">
            <v>1</v>
          </cell>
          <cell r="M36">
            <v>229</v>
          </cell>
        </row>
        <row r="37">
          <cell r="A37">
            <v>2024691</v>
          </cell>
          <cell r="B37">
            <v>47431697000119</v>
          </cell>
          <cell r="C37" t="str">
            <v>Santa Casa de Misericórdia de Cruzeiro</v>
          </cell>
          <cell r="D37" t="str">
            <v>TAUBATÉ</v>
          </cell>
          <cell r="E37" t="str">
            <v>CRUZEIRO</v>
          </cell>
          <cell r="F37">
            <v>351340</v>
          </cell>
          <cell r="G37" t="str">
            <v>Municipal</v>
          </cell>
          <cell r="H37" t="str">
            <v>Direta/OSS</v>
          </cell>
          <cell r="I37">
            <v>3500</v>
          </cell>
          <cell r="J37">
            <v>0</v>
          </cell>
          <cell r="K37">
            <v>7000</v>
          </cell>
          <cell r="M37">
            <v>680</v>
          </cell>
        </row>
        <row r="38">
          <cell r="A38">
            <v>2027240</v>
          </cell>
          <cell r="B38">
            <v>61699567006980</v>
          </cell>
          <cell r="C38" t="str">
            <v>Hospital Dia da Rede Hora Certa do Butantã</v>
          </cell>
          <cell r="D38" t="str">
            <v>GRANDE S. PAULO</v>
          </cell>
          <cell r="E38" t="str">
            <v>SAO PAULO</v>
          </cell>
          <cell r="F38">
            <v>355030</v>
          </cell>
          <cell r="G38" t="str">
            <v>Municipal</v>
          </cell>
          <cell r="H38" t="str">
            <v>Direta/OSS</v>
          </cell>
          <cell r="I38">
            <v>160</v>
          </cell>
          <cell r="J38">
            <v>51</v>
          </cell>
          <cell r="K38">
            <v>320</v>
          </cell>
          <cell r="M38">
            <v>30</v>
          </cell>
        </row>
        <row r="39">
          <cell r="A39">
            <v>2042894</v>
          </cell>
          <cell r="B39" t="str">
            <v>58200015/0001-83</v>
          </cell>
          <cell r="C39" t="str">
            <v>SECÃO PRONTO SOCORRO CENTRAL SEPROS C</v>
          </cell>
          <cell r="D39" t="str">
            <v>BAIXADA SANTISTA</v>
          </cell>
          <cell r="E39" t="str">
            <v>SANTOS</v>
          </cell>
          <cell r="F39">
            <v>354850</v>
          </cell>
          <cell r="G39" t="str">
            <v>Municipal</v>
          </cell>
          <cell r="H39" t="str">
            <v>Direta/OSS</v>
          </cell>
          <cell r="I39">
            <v>1020</v>
          </cell>
          <cell r="J39">
            <v>0</v>
          </cell>
          <cell r="K39">
            <v>2040</v>
          </cell>
          <cell r="M39">
            <v>200</v>
          </cell>
        </row>
        <row r="40">
          <cell r="A40">
            <v>2047683</v>
          </cell>
          <cell r="B40">
            <v>44959021000104</v>
          </cell>
          <cell r="C40" t="str">
            <v>Secretaria Municipal de Saúde de Guarujá</v>
          </cell>
          <cell r="D40" t="str">
            <v>BAIXADA SANTISTA</v>
          </cell>
          <cell r="E40" t="str">
            <v>GUARUJA</v>
          </cell>
          <cell r="F40">
            <v>351870</v>
          </cell>
          <cell r="G40" t="str">
            <v>Municipal</v>
          </cell>
          <cell r="H40" t="str">
            <v>Direta/OSS</v>
          </cell>
          <cell r="I40">
            <v>8000</v>
          </cell>
          <cell r="J40">
            <v>861</v>
          </cell>
          <cell r="K40">
            <v>16000</v>
          </cell>
          <cell r="M40">
            <v>1560</v>
          </cell>
        </row>
        <row r="41">
          <cell r="A41">
            <v>2058308</v>
          </cell>
          <cell r="B41">
            <v>45781184000374</v>
          </cell>
          <cell r="C41" t="str">
            <v>Hospital Municipal Dr Acilio Carreon Garcia</v>
          </cell>
          <cell r="D41" t="str">
            <v>CAMPINAS</v>
          </cell>
          <cell r="E41" t="str">
            <v>NOVA ODESSA</v>
          </cell>
          <cell r="F41">
            <v>353340</v>
          </cell>
          <cell r="G41" t="str">
            <v>Municipal</v>
          </cell>
          <cell r="H41" t="str">
            <v>Direta/OSS</v>
          </cell>
          <cell r="I41">
            <v>1500</v>
          </cell>
          <cell r="J41">
            <v>908</v>
          </cell>
          <cell r="K41">
            <v>3000</v>
          </cell>
          <cell r="M41">
            <v>290</v>
          </cell>
        </row>
        <row r="42">
          <cell r="A42">
            <v>2062054</v>
          </cell>
          <cell r="B42">
            <v>10946361000421</v>
          </cell>
          <cell r="C42" t="str">
            <v>Unidade pré-hospitalar Zona Norte - Filial Instituto Diretrizes -Contrato de Gestão 02/2019</v>
          </cell>
          <cell r="D42" t="str">
            <v>SOROCABA</v>
          </cell>
          <cell r="E42" t="str">
            <v>SOROCABA</v>
          </cell>
          <cell r="F42">
            <v>355220</v>
          </cell>
          <cell r="G42" t="str">
            <v>Municipal</v>
          </cell>
          <cell r="H42" t="str">
            <v>Direta/OSS</v>
          </cell>
          <cell r="I42">
            <v>1500</v>
          </cell>
          <cell r="J42">
            <v>13</v>
          </cell>
          <cell r="K42">
            <v>3000</v>
          </cell>
          <cell r="M42">
            <v>290</v>
          </cell>
        </row>
        <row r="43">
          <cell r="A43">
            <v>2075717</v>
          </cell>
          <cell r="B43">
            <v>46392148002910</v>
          </cell>
          <cell r="C43" t="str">
            <v>HOSPITAL MUNICIPAL E MATERNIDADE PROF. MARIO DEGNI</v>
          </cell>
          <cell r="D43" t="str">
            <v>GRANDE S. PAULO</v>
          </cell>
          <cell r="E43" t="str">
            <v>SAO PAULO</v>
          </cell>
          <cell r="F43">
            <v>355030</v>
          </cell>
          <cell r="G43" t="str">
            <v>Municipal</v>
          </cell>
          <cell r="H43" t="str">
            <v>Direta/OSS</v>
          </cell>
          <cell r="I43">
            <v>1000</v>
          </cell>
          <cell r="J43">
            <v>1835</v>
          </cell>
          <cell r="K43">
            <v>2000</v>
          </cell>
          <cell r="M43">
            <v>190</v>
          </cell>
        </row>
        <row r="44">
          <cell r="A44">
            <v>2076896</v>
          </cell>
          <cell r="B44" t="str">
            <v>62.779.145/0002-70</v>
          </cell>
          <cell r="C44" t="str">
            <v>Hospital São Luiz Gonzaga da Santa Casa de Misericordia de São Paulo</v>
          </cell>
          <cell r="D44" t="str">
            <v>GRANDE S. PAULO</v>
          </cell>
          <cell r="E44" t="str">
            <v>SAO PAULO</v>
          </cell>
          <cell r="F44">
            <v>355030</v>
          </cell>
          <cell r="G44" t="str">
            <v>Municipal</v>
          </cell>
          <cell r="H44" t="str">
            <v>Direta/OSS</v>
          </cell>
          <cell r="I44">
            <v>5000</v>
          </cell>
          <cell r="J44">
            <v>2</v>
          </cell>
          <cell r="K44">
            <v>10000</v>
          </cell>
          <cell r="M44">
            <v>970</v>
          </cell>
        </row>
        <row r="45">
          <cell r="A45">
            <v>2077078</v>
          </cell>
          <cell r="B45">
            <v>46523114000117</v>
          </cell>
          <cell r="C45" t="str">
            <v>UNIDADE MISTA E MATERNIDADE CENTRAL MARIA ALICE CAMPOS</v>
          </cell>
          <cell r="D45" t="str">
            <v>GRANDE S. PAULO</v>
          </cell>
          <cell r="E45" t="str">
            <v>EMBU DAS ARTES</v>
          </cell>
          <cell r="F45">
            <v>351500</v>
          </cell>
          <cell r="G45" t="str">
            <v>Municipal</v>
          </cell>
          <cell r="H45" t="str">
            <v>Direta/OSS</v>
          </cell>
          <cell r="I45">
            <v>2000</v>
          </cell>
          <cell r="J45">
            <v>0</v>
          </cell>
          <cell r="K45">
            <v>4000</v>
          </cell>
          <cell r="M45">
            <v>390</v>
          </cell>
        </row>
        <row r="46">
          <cell r="A46">
            <v>2077450</v>
          </cell>
          <cell r="B46">
            <v>46392148001272</v>
          </cell>
          <cell r="C46" t="str">
            <v xml:space="preserve">Hospital Municipal Dr. José Soares Hungria </v>
          </cell>
          <cell r="D46" t="str">
            <v>GRANDE S. PAULO</v>
          </cell>
          <cell r="E46" t="str">
            <v>SAO PAULO</v>
          </cell>
          <cell r="F46">
            <v>355030</v>
          </cell>
          <cell r="G46" t="str">
            <v>Municipal</v>
          </cell>
          <cell r="H46" t="str">
            <v>Direta/OSS</v>
          </cell>
          <cell r="I46">
            <v>13000</v>
          </cell>
          <cell r="J46">
            <v>6864</v>
          </cell>
          <cell r="K46">
            <v>26000</v>
          </cell>
          <cell r="M46">
            <v>2530</v>
          </cell>
        </row>
        <row r="47">
          <cell r="A47">
            <v>2077566</v>
          </cell>
          <cell r="B47">
            <v>45511847000179</v>
          </cell>
          <cell r="C47" t="str">
            <v>Hospital Municipal da Mulher</v>
          </cell>
          <cell r="D47" t="str">
            <v>ARAÇATUBA</v>
          </cell>
          <cell r="E47" t="str">
            <v>ARACATUBA</v>
          </cell>
          <cell r="F47">
            <v>350280</v>
          </cell>
          <cell r="G47" t="str">
            <v>Municipal</v>
          </cell>
          <cell r="H47" t="str">
            <v>Direta/OSS</v>
          </cell>
          <cell r="I47">
            <v>1200</v>
          </cell>
          <cell r="J47">
            <v>0</v>
          </cell>
          <cell r="K47">
            <v>2400</v>
          </cell>
          <cell r="M47">
            <v>230</v>
          </cell>
        </row>
        <row r="48">
          <cell r="A48">
            <v>2077639</v>
          </cell>
          <cell r="B48">
            <v>46392148002759</v>
          </cell>
          <cell r="C48" t="str">
            <v>hospital municipal professor doutor waldomiro de paula</v>
          </cell>
          <cell r="D48" t="str">
            <v>GRANDE S. PAULO</v>
          </cell>
          <cell r="E48" t="str">
            <v>SAO PAULO</v>
          </cell>
          <cell r="F48">
            <v>355030</v>
          </cell>
          <cell r="G48" t="str">
            <v>Municipal</v>
          </cell>
          <cell r="H48" t="str">
            <v>Direta/OSS</v>
          </cell>
          <cell r="I48">
            <v>12000</v>
          </cell>
          <cell r="J48">
            <v>1200</v>
          </cell>
          <cell r="K48">
            <v>24000</v>
          </cell>
          <cell r="M48">
            <v>2330</v>
          </cell>
        </row>
        <row r="49">
          <cell r="A49">
            <v>2079011</v>
          </cell>
          <cell r="B49">
            <v>46523114000117</v>
          </cell>
          <cell r="C49" t="str">
            <v>Hospital Leito Irmã Annete</v>
          </cell>
          <cell r="D49" t="str">
            <v>GRANDE S. PAULO</v>
          </cell>
          <cell r="E49" t="str">
            <v>EMBU DAS ARTES</v>
          </cell>
          <cell r="F49">
            <v>351500</v>
          </cell>
          <cell r="G49" t="str">
            <v>Municipal</v>
          </cell>
          <cell r="H49" t="str">
            <v>Direta/OSS</v>
          </cell>
          <cell r="I49">
            <v>2000</v>
          </cell>
          <cell r="J49">
            <v>0</v>
          </cell>
          <cell r="K49">
            <v>4000</v>
          </cell>
          <cell r="M49">
            <v>390</v>
          </cell>
        </row>
        <row r="50">
          <cell r="A50">
            <v>2079186</v>
          </cell>
          <cell r="B50" t="str">
            <v>46.392.148/0010-00</v>
          </cell>
          <cell r="C50" t="str">
            <v>Hospital e Maternidade Escola Dr Mario Moraes Altenfelder
Silva - Vila Nova Cachoeirinha</v>
          </cell>
          <cell r="D50" t="str">
            <v>GRANDE S. PAULO</v>
          </cell>
          <cell r="E50" t="str">
            <v>SAO PAULO</v>
          </cell>
          <cell r="F50">
            <v>355030</v>
          </cell>
          <cell r="G50" t="str">
            <v>Municipal</v>
          </cell>
          <cell r="H50" t="str">
            <v>Direta/OSS</v>
          </cell>
          <cell r="I50">
            <v>150</v>
          </cell>
          <cell r="J50">
            <v>0</v>
          </cell>
          <cell r="K50">
            <v>300</v>
          </cell>
          <cell r="M50">
            <v>30</v>
          </cell>
        </row>
        <row r="51">
          <cell r="A51">
            <v>2080028</v>
          </cell>
          <cell r="B51">
            <v>46523247000193</v>
          </cell>
          <cell r="C51" t="str">
            <v>HOSPITAL MUNICIPAL DE DIADEMA</v>
          </cell>
          <cell r="D51" t="str">
            <v>GRANDE S. PAULO</v>
          </cell>
          <cell r="E51" t="str">
            <v>DIADEMA</v>
          </cell>
          <cell r="F51">
            <v>351380</v>
          </cell>
          <cell r="G51" t="str">
            <v>Municipal</v>
          </cell>
          <cell r="H51" t="str">
            <v>Direta/OSS</v>
          </cell>
          <cell r="I51">
            <v>9000</v>
          </cell>
          <cell r="J51">
            <v>1093</v>
          </cell>
          <cell r="K51">
            <v>18000</v>
          </cell>
          <cell r="M51">
            <v>1750</v>
          </cell>
        </row>
        <row r="52">
          <cell r="A52">
            <v>2080346</v>
          </cell>
          <cell r="B52">
            <v>46392148001604</v>
          </cell>
          <cell r="C52" t="str">
            <v>Hospital Municipal Dr. Carmino Caricchio</v>
          </cell>
          <cell r="D52" t="str">
            <v>GRANDE S. PAULO</v>
          </cell>
          <cell r="E52" t="str">
            <v>SAO PAULO</v>
          </cell>
          <cell r="F52">
            <v>355030</v>
          </cell>
          <cell r="G52" t="str">
            <v>Municipal</v>
          </cell>
          <cell r="H52" t="str">
            <v>Direta/OSS</v>
          </cell>
          <cell r="I52">
            <v>6249</v>
          </cell>
          <cell r="J52">
            <v>5214</v>
          </cell>
          <cell r="K52">
            <v>7284</v>
          </cell>
          <cell r="M52">
            <v>710</v>
          </cell>
        </row>
        <row r="53">
          <cell r="A53">
            <v>2080427</v>
          </cell>
          <cell r="B53" t="str">
            <v>67.642.496/0001-78</v>
          </cell>
          <cell r="C53" t="str">
            <v>Hospital Municipal da Criança e do Adolescente</v>
          </cell>
          <cell r="D53" t="str">
            <v>GRANDE S. PAULO</v>
          </cell>
          <cell r="E53" t="str">
            <v>GUARULHOS</v>
          </cell>
          <cell r="F53">
            <v>351880</v>
          </cell>
          <cell r="G53" t="str">
            <v>Municipal</v>
          </cell>
          <cell r="H53" t="str">
            <v>Direta/OSS</v>
          </cell>
          <cell r="I53">
            <v>175</v>
          </cell>
          <cell r="J53">
            <v>29</v>
          </cell>
          <cell r="K53">
            <v>350</v>
          </cell>
          <cell r="M53">
            <v>30</v>
          </cell>
        </row>
        <row r="54">
          <cell r="A54">
            <v>2080583</v>
          </cell>
          <cell r="B54">
            <v>46392148001787</v>
          </cell>
          <cell r="C54" t="str">
            <v>HOSPITAL MUNICIPAL TIDE SETUBAL</v>
          </cell>
          <cell r="D54" t="str">
            <v>GRANDE S. PAULO</v>
          </cell>
          <cell r="E54" t="str">
            <v>SAO PAULO</v>
          </cell>
          <cell r="F54">
            <v>355030</v>
          </cell>
          <cell r="G54" t="str">
            <v>Municipal</v>
          </cell>
          <cell r="H54" t="str">
            <v>Direta/OSS</v>
          </cell>
          <cell r="I54">
            <v>22000</v>
          </cell>
          <cell r="J54">
            <v>12500</v>
          </cell>
          <cell r="K54">
            <v>44000</v>
          </cell>
          <cell r="M54">
            <v>4280</v>
          </cell>
        </row>
        <row r="55">
          <cell r="A55">
            <v>2080788</v>
          </cell>
          <cell r="B55">
            <v>46392148002406</v>
          </cell>
          <cell r="C55" t="str">
            <v>HOSPITAL MUNICIPAL DR ALEXANDRE ZAIO</v>
          </cell>
          <cell r="D55" t="str">
            <v>GRANDE S. PAULO</v>
          </cell>
          <cell r="E55" t="str">
            <v>SAO PAULO</v>
          </cell>
          <cell r="F55">
            <v>355030</v>
          </cell>
          <cell r="G55" t="str">
            <v>Municipal</v>
          </cell>
          <cell r="H55" t="str">
            <v>Direta/OSS</v>
          </cell>
          <cell r="I55">
            <v>2850</v>
          </cell>
          <cell r="J55">
            <v>2249</v>
          </cell>
          <cell r="K55">
            <v>5700</v>
          </cell>
          <cell r="M55">
            <v>550</v>
          </cell>
        </row>
        <row r="56">
          <cell r="A56">
            <v>2081091</v>
          </cell>
          <cell r="B56">
            <v>45281144000282</v>
          </cell>
          <cell r="C56" t="str">
            <v>Hospital Municipal de Itapira</v>
          </cell>
          <cell r="D56" t="str">
            <v>S. JOÃO B. VISTA</v>
          </cell>
          <cell r="E56" t="str">
            <v>ITAPIRA</v>
          </cell>
          <cell r="F56">
            <v>352260</v>
          </cell>
          <cell r="G56" t="str">
            <v>Municipal</v>
          </cell>
          <cell r="H56" t="str">
            <v>Direta/OSS</v>
          </cell>
          <cell r="I56">
            <v>7780</v>
          </cell>
          <cell r="J56">
            <v>1450</v>
          </cell>
          <cell r="K56">
            <v>15500</v>
          </cell>
          <cell r="M56">
            <v>1510</v>
          </cell>
        </row>
        <row r="57">
          <cell r="A57">
            <v>2081490</v>
          </cell>
          <cell r="B57">
            <v>47018676000176</v>
          </cell>
          <cell r="C57" t="str">
            <v>Rede Municipal Dr. Mário Gatti de Urgência, Emergência e Hospitalar.</v>
          </cell>
          <cell r="D57" t="str">
            <v>CAMPINAS</v>
          </cell>
          <cell r="E57" t="str">
            <v>CAMPINAS</v>
          </cell>
          <cell r="F57">
            <v>350950</v>
          </cell>
          <cell r="G57" t="str">
            <v>Municipal</v>
          </cell>
          <cell r="H57" t="str">
            <v>Direta/OSS</v>
          </cell>
          <cell r="I57">
            <v>40000</v>
          </cell>
          <cell r="J57">
            <v>13985</v>
          </cell>
          <cell r="K57">
            <v>80000</v>
          </cell>
          <cell r="M57">
            <v>7780</v>
          </cell>
        </row>
        <row r="58">
          <cell r="A58">
            <v>2081970</v>
          </cell>
          <cell r="B58">
            <v>46392148001353</v>
          </cell>
          <cell r="C58" t="str">
            <v>Hospital Municipal DrArthur Ribeiro de Saboya</v>
          </cell>
          <cell r="D58" t="str">
            <v>GRANDE S. PAULO</v>
          </cell>
          <cell r="E58" t="str">
            <v>SAO PAULO</v>
          </cell>
          <cell r="F58">
            <v>355030</v>
          </cell>
          <cell r="G58" t="str">
            <v>Municipal</v>
          </cell>
          <cell r="H58" t="str">
            <v>Direta/OSS</v>
          </cell>
          <cell r="I58">
            <v>19660</v>
          </cell>
          <cell r="J58">
            <v>9800</v>
          </cell>
          <cell r="K58">
            <v>29520</v>
          </cell>
          <cell r="M58">
            <v>2870</v>
          </cell>
        </row>
        <row r="59">
          <cell r="A59">
            <v>2082349</v>
          </cell>
          <cell r="B59">
            <v>46522959000198</v>
          </cell>
          <cell r="C59" t="str">
            <v>HOSPITAL DE CLÍNICAS DR. RADAMES NARDINI</v>
          </cell>
          <cell r="D59" t="str">
            <v>GRANDE S. PAULO</v>
          </cell>
          <cell r="E59" t="str">
            <v>MAUA</v>
          </cell>
          <cell r="F59">
            <v>352940</v>
          </cell>
          <cell r="G59" t="str">
            <v>Municipal</v>
          </cell>
          <cell r="H59" t="str">
            <v>Direta/OSS</v>
          </cell>
          <cell r="I59">
            <v>11000</v>
          </cell>
          <cell r="J59">
            <v>11000</v>
          </cell>
          <cell r="K59">
            <v>22000</v>
          </cell>
          <cell r="L59">
            <v>1</v>
          </cell>
          <cell r="M59">
            <v>2139</v>
          </cell>
        </row>
        <row r="60">
          <cell r="A60">
            <v>2082381</v>
          </cell>
          <cell r="B60">
            <v>45709920000111</v>
          </cell>
          <cell r="C60" t="str">
            <v>Hospital municipal Júlia Pinto Caldeira</v>
          </cell>
          <cell r="D60" t="str">
            <v>BARRETOS</v>
          </cell>
          <cell r="E60" t="str">
            <v>BEBEDOURO</v>
          </cell>
          <cell r="F60">
            <v>350610</v>
          </cell>
          <cell r="G60" t="str">
            <v>Municipal</v>
          </cell>
          <cell r="H60" t="str">
            <v>Direta/OSS</v>
          </cell>
          <cell r="I60">
            <v>3000</v>
          </cell>
          <cell r="J60">
            <v>0</v>
          </cell>
          <cell r="K60">
            <v>6000</v>
          </cell>
          <cell r="M60">
            <v>580</v>
          </cell>
        </row>
        <row r="61">
          <cell r="A61">
            <v>2082411</v>
          </cell>
          <cell r="B61">
            <v>55021455000185</v>
          </cell>
          <cell r="C61" t="str">
            <v>Hospital Municipal Dr Guido Guida</v>
          </cell>
          <cell r="D61" t="str">
            <v>GRANDE S. PAULO</v>
          </cell>
          <cell r="E61" t="str">
            <v>POA</v>
          </cell>
          <cell r="F61">
            <v>353980</v>
          </cell>
          <cell r="G61" t="str">
            <v>Municipal</v>
          </cell>
          <cell r="H61" t="str">
            <v>Direta/OSS</v>
          </cell>
          <cell r="I61">
            <v>750</v>
          </cell>
          <cell r="J61">
            <v>0</v>
          </cell>
          <cell r="K61">
            <v>1500</v>
          </cell>
          <cell r="M61">
            <v>150</v>
          </cell>
        </row>
        <row r="62">
          <cell r="A62">
            <v>2082594</v>
          </cell>
          <cell r="B62">
            <v>59307595000175</v>
          </cell>
          <cell r="C62" t="str">
            <v>COMPLEXO HOSPITALAR MUNICIPAL</v>
          </cell>
          <cell r="D62" t="str">
            <v>GRANDE S. PAULO</v>
          </cell>
          <cell r="E62" t="str">
            <v>SAO CAETANO DO SUL</v>
          </cell>
          <cell r="F62">
            <v>354880</v>
          </cell>
          <cell r="G62" t="str">
            <v>Municipal</v>
          </cell>
          <cell r="H62" t="str">
            <v>Direta/OSS</v>
          </cell>
          <cell r="I62">
            <v>5000</v>
          </cell>
          <cell r="J62">
            <v>0</v>
          </cell>
          <cell r="K62">
            <v>10000</v>
          </cell>
          <cell r="M62">
            <v>970</v>
          </cell>
        </row>
        <row r="63">
          <cell r="A63">
            <v>2082829</v>
          </cell>
          <cell r="B63">
            <v>46392148002678</v>
          </cell>
          <cell r="C63" t="str">
            <v>Hospital MUnicipal Professor Dr. Alípio Correa Netto</v>
          </cell>
          <cell r="D63" t="str">
            <v>GRANDE S. PAULO</v>
          </cell>
          <cell r="E63" t="str">
            <v>SAO PAULO</v>
          </cell>
          <cell r="F63">
            <v>355030</v>
          </cell>
          <cell r="G63" t="str">
            <v>Municipal</v>
          </cell>
          <cell r="H63" t="str">
            <v>Direta/OSS</v>
          </cell>
          <cell r="I63">
            <v>6000</v>
          </cell>
          <cell r="J63">
            <v>4221</v>
          </cell>
          <cell r="K63">
            <v>12000</v>
          </cell>
          <cell r="M63">
            <v>1170</v>
          </cell>
        </row>
        <row r="64">
          <cell r="A64">
            <v>2082861</v>
          </cell>
          <cell r="B64" t="str">
            <v>453831060013-93</v>
          </cell>
          <cell r="C64" t="str">
            <v>Hospital Municipal de Urgência</v>
          </cell>
          <cell r="D64" t="str">
            <v>GRANDE S. PAULO</v>
          </cell>
          <cell r="E64" t="str">
            <v>GUARULHOS</v>
          </cell>
          <cell r="F64">
            <v>351880</v>
          </cell>
          <cell r="G64" t="str">
            <v>Municipal</v>
          </cell>
          <cell r="H64" t="str">
            <v>Direta/OSS</v>
          </cell>
          <cell r="I64">
            <v>6000</v>
          </cell>
          <cell r="J64">
            <v>200</v>
          </cell>
          <cell r="K64">
            <v>12000</v>
          </cell>
          <cell r="M64">
            <v>1170</v>
          </cell>
        </row>
        <row r="65">
          <cell r="A65">
            <v>2083272</v>
          </cell>
          <cell r="B65">
            <v>12444716000167</v>
          </cell>
          <cell r="C65" t="str">
            <v>HOSPITAL MUNICIPAL DE BERTIOGA</v>
          </cell>
          <cell r="D65" t="str">
            <v>BAIXADA SANTISTA</v>
          </cell>
          <cell r="E65" t="str">
            <v>BERTIOGA</v>
          </cell>
          <cell r="F65">
            <v>350635</v>
          </cell>
          <cell r="G65" t="str">
            <v>Municipal</v>
          </cell>
          <cell r="H65" t="str">
            <v>Direta/OSS</v>
          </cell>
          <cell r="I65">
            <v>3585</v>
          </cell>
          <cell r="J65">
            <v>653</v>
          </cell>
          <cell r="K65">
            <v>7170</v>
          </cell>
          <cell r="M65">
            <v>700</v>
          </cell>
        </row>
        <row r="66">
          <cell r="A66">
            <v>2084023</v>
          </cell>
          <cell r="B66">
            <v>452796430001454</v>
          </cell>
          <cell r="C66" t="str">
            <v>Hospital Municipal de Nazare Paulista</v>
          </cell>
          <cell r="D66" t="str">
            <v>CAMPINAS</v>
          </cell>
          <cell r="E66" t="str">
            <v>NAZARE PAULISTA</v>
          </cell>
          <cell r="F66">
            <v>353240</v>
          </cell>
          <cell r="G66" t="str">
            <v>Municipal</v>
          </cell>
          <cell r="H66" t="str">
            <v>Direta/OSS</v>
          </cell>
          <cell r="I66">
            <v>150</v>
          </cell>
          <cell r="J66">
            <v>133</v>
          </cell>
          <cell r="K66">
            <v>300</v>
          </cell>
          <cell r="M66">
            <v>30</v>
          </cell>
        </row>
        <row r="67">
          <cell r="A67">
            <v>2084139</v>
          </cell>
          <cell r="B67">
            <v>46392148002830</v>
          </cell>
          <cell r="C67" t="str">
            <v>Hosspital Municipal Dr Benedicto Montenegro</v>
          </cell>
          <cell r="D67" t="str">
            <v>GRANDE S. PAULO</v>
          </cell>
          <cell r="E67" t="str">
            <v>SAO PAULO</v>
          </cell>
          <cell r="F67">
            <v>355030</v>
          </cell>
          <cell r="G67" t="str">
            <v>Municipal</v>
          </cell>
          <cell r="H67" t="str">
            <v>Direta/OSS</v>
          </cell>
          <cell r="I67">
            <v>3000</v>
          </cell>
          <cell r="J67">
            <v>2523</v>
          </cell>
          <cell r="K67">
            <v>6000</v>
          </cell>
          <cell r="M67">
            <v>580</v>
          </cell>
        </row>
        <row r="68">
          <cell r="A68">
            <v>2084473</v>
          </cell>
          <cell r="B68">
            <v>46392148000977</v>
          </cell>
          <cell r="C68" t="str">
            <v>HOSPITAL MUNICIPAL DR IGNÁCIO PROENÇA DE GOUVEA</v>
          </cell>
          <cell r="D68" t="str">
            <v>GRANDE S. PAULO</v>
          </cell>
          <cell r="E68" t="str">
            <v>SAO PAULO</v>
          </cell>
          <cell r="F68">
            <v>355030</v>
          </cell>
          <cell r="G68" t="str">
            <v>Municipal</v>
          </cell>
          <cell r="H68" t="str">
            <v>Direta/OSS</v>
          </cell>
          <cell r="I68">
            <v>12000</v>
          </cell>
          <cell r="J68">
            <v>2796</v>
          </cell>
          <cell r="K68">
            <v>24000</v>
          </cell>
          <cell r="M68">
            <v>2330</v>
          </cell>
        </row>
        <row r="69">
          <cell r="A69">
            <v>2085976</v>
          </cell>
          <cell r="B69">
            <v>46523064000178</v>
          </cell>
          <cell r="C69" t="str">
            <v>Unidade Mista de Saúde Rosa Santa Pasin Aguiar</v>
          </cell>
          <cell r="D69" t="str">
            <v>GRANDE S. PAULO</v>
          </cell>
          <cell r="E69" t="str">
            <v>CAIEIRAS</v>
          </cell>
          <cell r="F69">
            <v>350900</v>
          </cell>
          <cell r="G69" t="str">
            <v>Municipal</v>
          </cell>
          <cell r="H69" t="str">
            <v>Direta/OSS</v>
          </cell>
          <cell r="I69">
            <v>600</v>
          </cell>
          <cell r="J69">
            <v>13</v>
          </cell>
          <cell r="K69">
            <v>1200</v>
          </cell>
          <cell r="M69">
            <v>120</v>
          </cell>
        </row>
        <row r="70">
          <cell r="A70">
            <v>2087219</v>
          </cell>
          <cell r="B70" t="str">
            <v>45.780.095/0001-41</v>
          </cell>
          <cell r="C70" t="str">
            <v>HOSPITAL DAS CLINICAS DE CAMPO LIMPO PAULISTA</v>
          </cell>
          <cell r="D70" t="str">
            <v>CAMPINAS</v>
          </cell>
          <cell r="E70" t="str">
            <v>CAMPO LIMPO PAULISTA</v>
          </cell>
          <cell r="F70">
            <v>350960</v>
          </cell>
          <cell r="G70" t="str">
            <v>Municipal</v>
          </cell>
          <cell r="H70" t="str">
            <v>Direta/OSS</v>
          </cell>
          <cell r="I70">
            <v>3300</v>
          </cell>
          <cell r="J70">
            <v>0</v>
          </cell>
          <cell r="K70">
            <v>6600</v>
          </cell>
          <cell r="M70">
            <v>640</v>
          </cell>
        </row>
        <row r="71">
          <cell r="A71">
            <v>2087618</v>
          </cell>
          <cell r="B71">
            <v>9627870000160</v>
          </cell>
          <cell r="C71" t="str">
            <v>INSTITUTO MORIAH</v>
          </cell>
          <cell r="D71" t="str">
            <v>SOROCABA</v>
          </cell>
          <cell r="E71" t="str">
            <v>VOTORANTIM</v>
          </cell>
          <cell r="F71">
            <v>355700</v>
          </cell>
          <cell r="G71" t="str">
            <v>Municipal</v>
          </cell>
          <cell r="H71" t="str">
            <v>Direta/OSS</v>
          </cell>
          <cell r="I71">
            <v>5000</v>
          </cell>
          <cell r="J71">
            <v>0</v>
          </cell>
          <cell r="K71">
            <v>10000</v>
          </cell>
          <cell r="M71">
            <v>970</v>
          </cell>
        </row>
        <row r="72">
          <cell r="A72">
            <v>2087715</v>
          </cell>
          <cell r="B72">
            <v>13843145000104</v>
          </cell>
          <cell r="C72" t="str">
            <v>Hospital e maternidade Municipal Governador Mario Covas</v>
          </cell>
          <cell r="D72" t="str">
            <v>CAMPINAS</v>
          </cell>
          <cell r="E72" t="str">
            <v>HORTOLANDIA</v>
          </cell>
          <cell r="F72">
            <v>351907</v>
          </cell>
          <cell r="G72" t="str">
            <v>Municipal</v>
          </cell>
          <cell r="H72" t="str">
            <v>Direta/OSS</v>
          </cell>
          <cell r="I72">
            <v>10000</v>
          </cell>
          <cell r="J72">
            <v>180</v>
          </cell>
          <cell r="K72">
            <v>20000</v>
          </cell>
          <cell r="M72">
            <v>1940</v>
          </cell>
        </row>
        <row r="73">
          <cell r="A73">
            <v>2092395</v>
          </cell>
          <cell r="B73">
            <v>45355575000165</v>
          </cell>
          <cell r="C73" t="str">
            <v>HOSPITAL E MATERNIDADE MUNICIPAL DE IBATE</v>
          </cell>
          <cell r="D73" t="str">
            <v>ARARAQUARA</v>
          </cell>
          <cell r="E73" t="str">
            <v>IBATE</v>
          </cell>
          <cell r="F73">
            <v>351930</v>
          </cell>
          <cell r="G73" t="str">
            <v>Municipal</v>
          </cell>
          <cell r="H73" t="str">
            <v>Direta/OSS</v>
          </cell>
          <cell r="I73">
            <v>900</v>
          </cell>
          <cell r="J73">
            <v>60</v>
          </cell>
          <cell r="K73">
            <v>900</v>
          </cell>
          <cell r="M73">
            <v>90</v>
          </cell>
        </row>
        <row r="74">
          <cell r="A74">
            <v>2096196</v>
          </cell>
          <cell r="B74">
            <v>66518267001821</v>
          </cell>
          <cell r="C74" t="str">
            <v>Hospital Municipal Enfermeiro Antonio Policarpo de Oliveira</v>
          </cell>
          <cell r="D74" t="str">
            <v>GRANDE S. PAULO</v>
          </cell>
          <cell r="E74" t="str">
            <v>CAJAMAR</v>
          </cell>
          <cell r="F74">
            <v>350920</v>
          </cell>
          <cell r="G74" t="str">
            <v>Municipal</v>
          </cell>
          <cell r="H74" t="str">
            <v>Direta/OSS</v>
          </cell>
          <cell r="I74">
            <v>1300</v>
          </cell>
          <cell r="J74">
            <v>0</v>
          </cell>
          <cell r="K74">
            <v>1000</v>
          </cell>
          <cell r="M74">
            <v>100</v>
          </cell>
        </row>
        <row r="75">
          <cell r="A75">
            <v>2096498</v>
          </cell>
          <cell r="B75">
            <v>59015438000196</v>
          </cell>
          <cell r="C75" t="str">
            <v>Hospital Municipal Dr. Tabajara Ramos</v>
          </cell>
          <cell r="D75" t="str">
            <v>S. JOÃO B. VISTA</v>
          </cell>
          <cell r="E75" t="str">
            <v>MOGI GUACU</v>
          </cell>
          <cell r="F75">
            <v>353070</v>
          </cell>
          <cell r="G75" t="str">
            <v>Municipal</v>
          </cell>
          <cell r="H75" t="str">
            <v>Direta/OSS</v>
          </cell>
          <cell r="I75">
            <v>8000</v>
          </cell>
          <cell r="J75">
            <v>400</v>
          </cell>
          <cell r="K75">
            <v>16000</v>
          </cell>
          <cell r="M75">
            <v>1560</v>
          </cell>
        </row>
        <row r="76">
          <cell r="A76">
            <v>2698471</v>
          </cell>
          <cell r="B76">
            <v>58200015000183</v>
          </cell>
          <cell r="C76" t="str">
            <v>Hospital Athur Domingues Pinto</v>
          </cell>
          <cell r="D76" t="str">
            <v>BAIXADA SANTISTA</v>
          </cell>
          <cell r="E76" t="str">
            <v>SANTOS</v>
          </cell>
          <cell r="F76">
            <v>354850</v>
          </cell>
          <cell r="G76" t="str">
            <v>Municipal</v>
          </cell>
          <cell r="H76" t="str">
            <v>Direta/OSS</v>
          </cell>
          <cell r="I76">
            <v>1000</v>
          </cell>
          <cell r="J76">
            <v>0</v>
          </cell>
          <cell r="K76">
            <v>2000</v>
          </cell>
          <cell r="M76">
            <v>190</v>
          </cell>
        </row>
        <row r="77">
          <cell r="A77">
            <v>2716097</v>
          </cell>
          <cell r="B77">
            <v>61699567009068</v>
          </cell>
          <cell r="C77" t="str">
            <v>COMPLEXO HOSPITALAR IRMA DULCE OSS</v>
          </cell>
          <cell r="D77" t="str">
            <v>BAIXADA SANTISTA</v>
          </cell>
          <cell r="E77" t="str">
            <v>PRAIA GRANDE</v>
          </cell>
          <cell r="F77">
            <v>354100</v>
          </cell>
          <cell r="G77" t="str">
            <v>Municipal</v>
          </cell>
          <cell r="H77" t="str">
            <v>Direta/OSS</v>
          </cell>
          <cell r="I77">
            <v>14400</v>
          </cell>
          <cell r="J77">
            <v>0</v>
          </cell>
          <cell r="K77">
            <v>28800</v>
          </cell>
          <cell r="M77">
            <v>2800</v>
          </cell>
        </row>
        <row r="78">
          <cell r="A78">
            <v>2749319</v>
          </cell>
          <cell r="B78">
            <v>61699567008924</v>
          </cell>
          <cell r="C78" t="str">
            <v>SPDM - Associação para o Desenvolvimento da Medicina / Hospital Municipal Universitário de Taubaté</v>
          </cell>
          <cell r="D78" t="str">
            <v>TAUBATÉ</v>
          </cell>
          <cell r="E78" t="str">
            <v>TAUBATE</v>
          </cell>
          <cell r="F78">
            <v>355410</v>
          </cell>
          <cell r="G78" t="str">
            <v>Municipal</v>
          </cell>
          <cell r="H78" t="str">
            <v>Direta/OSS</v>
          </cell>
          <cell r="I78">
            <v>9000</v>
          </cell>
          <cell r="J78">
            <v>3</v>
          </cell>
          <cell r="K78">
            <v>9000</v>
          </cell>
          <cell r="M78">
            <v>870</v>
          </cell>
        </row>
        <row r="79">
          <cell r="A79">
            <v>2750538</v>
          </cell>
          <cell r="B79">
            <v>57326118000121</v>
          </cell>
          <cell r="C79" t="str">
            <v>Autarquia Hospital Municipal de Iepê</v>
          </cell>
          <cell r="D79" t="str">
            <v>PRESIDENTE PRUDENTE</v>
          </cell>
          <cell r="E79" t="str">
            <v>IEPE</v>
          </cell>
          <cell r="F79">
            <v>351990</v>
          </cell>
          <cell r="G79" t="str">
            <v>Municipal</v>
          </cell>
          <cell r="H79" t="str">
            <v>Direta/OSS</v>
          </cell>
          <cell r="I79">
            <v>100</v>
          </cell>
          <cell r="J79">
            <v>99</v>
          </cell>
          <cell r="K79">
            <v>200</v>
          </cell>
          <cell r="M79">
            <v>20</v>
          </cell>
        </row>
        <row r="80">
          <cell r="A80">
            <v>2751860</v>
          </cell>
          <cell r="B80">
            <v>46392148001868</v>
          </cell>
          <cell r="C80" t="str">
            <v xml:space="preserve">HOSP DIA DA RHC IPIRANGA - FLAVIO GIANNOTTI </v>
          </cell>
          <cell r="D80" t="str">
            <v>GRANDE S. PAULO</v>
          </cell>
          <cell r="E80" t="str">
            <v>SAO PAULO</v>
          </cell>
          <cell r="F80">
            <v>355030</v>
          </cell>
          <cell r="G80" t="str">
            <v>Municipal</v>
          </cell>
          <cell r="H80" t="str">
            <v>Direta/OSS</v>
          </cell>
          <cell r="I80">
            <v>1000</v>
          </cell>
          <cell r="J80">
            <v>2</v>
          </cell>
          <cell r="K80">
            <v>2000</v>
          </cell>
          <cell r="M80">
            <v>190</v>
          </cell>
        </row>
        <row r="81">
          <cell r="A81">
            <v>2751925</v>
          </cell>
          <cell r="B81">
            <v>11344038000106</v>
          </cell>
          <cell r="C81" t="str">
            <v>Hospital Dia Rede Cidade Ademar</v>
          </cell>
          <cell r="D81" t="str">
            <v>GRANDE S. PAULO</v>
          </cell>
          <cell r="E81" t="str">
            <v>SAO PAULO</v>
          </cell>
          <cell r="F81">
            <v>355030</v>
          </cell>
          <cell r="G81" t="str">
            <v>Municipal</v>
          </cell>
          <cell r="H81" t="str">
            <v>Direta/OSS</v>
          </cell>
          <cell r="I81">
            <v>100</v>
          </cell>
          <cell r="J81">
            <v>0</v>
          </cell>
          <cell r="K81">
            <v>200</v>
          </cell>
          <cell r="M81">
            <v>20</v>
          </cell>
        </row>
        <row r="82">
          <cell r="A82">
            <v>2751976</v>
          </cell>
          <cell r="B82">
            <v>60742616001565</v>
          </cell>
          <cell r="C82" t="str">
            <v>UNIDADE DE INTERNAÇÃO COVID HOSPITAL DIA- SÃO MIGUEL - TITO LOPES</v>
          </cell>
          <cell r="D82" t="str">
            <v>GRANDE S. PAULO</v>
          </cell>
          <cell r="E82" t="str">
            <v>SAO PAULO</v>
          </cell>
          <cell r="F82">
            <v>355030</v>
          </cell>
          <cell r="G82" t="str">
            <v>Municipal</v>
          </cell>
          <cell r="H82" t="str">
            <v>Direta/OSS</v>
          </cell>
          <cell r="I82">
            <v>6000</v>
          </cell>
          <cell r="J82">
            <v>109</v>
          </cell>
          <cell r="K82">
            <v>12000</v>
          </cell>
          <cell r="M82">
            <v>1170</v>
          </cell>
        </row>
        <row r="83">
          <cell r="A83">
            <v>2786680</v>
          </cell>
          <cell r="B83">
            <v>46392148003054</v>
          </cell>
          <cell r="C83" t="str">
            <v>Hospital Municipal Dr. Fernando Mauro Pires da Rocha</v>
          </cell>
          <cell r="D83" t="str">
            <v>GRANDE S. PAULO</v>
          </cell>
          <cell r="E83" t="str">
            <v>SAO PAULO</v>
          </cell>
          <cell r="F83">
            <v>355030</v>
          </cell>
          <cell r="G83" t="str">
            <v>Municipal</v>
          </cell>
          <cell r="H83" t="str">
            <v>Direta/OSS</v>
          </cell>
          <cell r="I83">
            <v>7409</v>
          </cell>
          <cell r="J83">
            <v>1436</v>
          </cell>
          <cell r="K83">
            <v>14818</v>
          </cell>
          <cell r="M83">
            <v>1440</v>
          </cell>
        </row>
        <row r="84">
          <cell r="A84">
            <v>2789353</v>
          </cell>
          <cell r="B84" t="str">
            <v>44959021/0001-04</v>
          </cell>
          <cell r="C84" t="str">
            <v>UPA Prof Dr Matheus Santa Maria ( UPA Rodoviario)</v>
          </cell>
          <cell r="D84" t="str">
            <v>BAIXADA SANTISTA</v>
          </cell>
          <cell r="E84" t="str">
            <v>GUARUJA</v>
          </cell>
          <cell r="F84">
            <v>351870</v>
          </cell>
          <cell r="G84" t="str">
            <v>Municipal</v>
          </cell>
          <cell r="H84" t="str">
            <v>Direta/OSS</v>
          </cell>
          <cell r="I84">
            <v>5000</v>
          </cell>
          <cell r="J84">
            <v>464</v>
          </cell>
          <cell r="K84">
            <v>10000</v>
          </cell>
          <cell r="M84">
            <v>970</v>
          </cell>
        </row>
        <row r="85">
          <cell r="A85">
            <v>2792346</v>
          </cell>
          <cell r="B85">
            <v>46341038000129</v>
          </cell>
          <cell r="C85" t="str">
            <v>UPA Piracicamirim "Dr. Fortunato Losso Neto" Piracicaba</v>
          </cell>
          <cell r="D85" t="str">
            <v>PIRACICABA</v>
          </cell>
          <cell r="E85" t="str">
            <v>PIRACICABA</v>
          </cell>
          <cell r="F85">
            <v>353870</v>
          </cell>
          <cell r="G85" t="str">
            <v>Municipal</v>
          </cell>
          <cell r="H85" t="str">
            <v>Direta/OSS</v>
          </cell>
          <cell r="I85">
            <v>2000</v>
          </cell>
          <cell r="J85">
            <v>1420</v>
          </cell>
          <cell r="K85">
            <v>4000</v>
          </cell>
          <cell r="M85">
            <v>390</v>
          </cell>
        </row>
        <row r="86">
          <cell r="A86">
            <v>2793512</v>
          </cell>
          <cell r="B86">
            <v>11680230000165</v>
          </cell>
          <cell r="C86" t="str">
            <v>UNIDADE MISTA DE SAÚDE DE DUMONT</v>
          </cell>
          <cell r="D86" t="str">
            <v>RIBEIRÃO PRETO</v>
          </cell>
          <cell r="E86" t="str">
            <v>DUMONT</v>
          </cell>
          <cell r="F86">
            <v>351460</v>
          </cell>
          <cell r="G86" t="str">
            <v>Municipal</v>
          </cell>
          <cell r="H86" t="str">
            <v>Direta/OSS</v>
          </cell>
          <cell r="I86">
            <v>100</v>
          </cell>
          <cell r="J86">
            <v>0</v>
          </cell>
          <cell r="K86">
            <v>250</v>
          </cell>
          <cell r="M86">
            <v>20</v>
          </cell>
        </row>
        <row r="87">
          <cell r="A87">
            <v>2825260</v>
          </cell>
          <cell r="B87" t="str">
            <v>45.787.660/0001-00</v>
          </cell>
          <cell r="C87" t="str">
            <v>Unidade de Pronto Atendimento UPA Makarenko</v>
          </cell>
          <cell r="D87" t="str">
            <v>CAMPINAS</v>
          </cell>
          <cell r="E87" t="str">
            <v>SUMARE</v>
          </cell>
          <cell r="F87">
            <v>355240</v>
          </cell>
          <cell r="G87" t="str">
            <v>Municipal</v>
          </cell>
          <cell r="H87" t="str">
            <v>Direta/OSS</v>
          </cell>
          <cell r="I87">
            <v>5500</v>
          </cell>
          <cell r="J87">
            <v>0</v>
          </cell>
          <cell r="K87">
            <v>11000</v>
          </cell>
          <cell r="M87">
            <v>1070</v>
          </cell>
        </row>
        <row r="88">
          <cell r="A88">
            <v>3021378</v>
          </cell>
          <cell r="B88">
            <v>46177523000109</v>
          </cell>
          <cell r="C88" t="str">
            <v>HOSPITAL MUNICIPAL DE SÃO VICENTE</v>
          </cell>
          <cell r="D88" t="str">
            <v>BAIXADA SANTISTA</v>
          </cell>
          <cell r="E88" t="str">
            <v>SAO VICENTE</v>
          </cell>
          <cell r="F88">
            <v>355100</v>
          </cell>
          <cell r="G88" t="str">
            <v>Municipal</v>
          </cell>
          <cell r="H88" t="str">
            <v>Direta/OSS</v>
          </cell>
          <cell r="I88">
            <v>6000</v>
          </cell>
          <cell r="J88">
            <v>670</v>
          </cell>
          <cell r="K88">
            <v>12000</v>
          </cell>
          <cell r="M88">
            <v>1170</v>
          </cell>
        </row>
        <row r="89">
          <cell r="A89">
            <v>3212130</v>
          </cell>
          <cell r="B89">
            <v>61699567000354</v>
          </cell>
          <cell r="C89" t="str">
            <v xml:space="preserve">SPDM - ASSOCIAÇÃO PAULISTA PARA O DESENVOLVIMENTO DA MEDICINA </v>
          </cell>
          <cell r="D89" t="str">
            <v>GRANDE S. PAULO</v>
          </cell>
          <cell r="E89" t="str">
            <v>SAO PAULO</v>
          </cell>
          <cell r="F89">
            <v>355030</v>
          </cell>
          <cell r="G89" t="str">
            <v>Municipal</v>
          </cell>
          <cell r="H89" t="str">
            <v>Direta/OSS</v>
          </cell>
          <cell r="I89">
            <v>15000</v>
          </cell>
          <cell r="J89">
            <v>0</v>
          </cell>
          <cell r="K89">
            <v>30000</v>
          </cell>
          <cell r="M89">
            <v>2920</v>
          </cell>
        </row>
        <row r="90">
          <cell r="A90">
            <v>3636429</v>
          </cell>
          <cell r="B90">
            <v>44477909000100</v>
          </cell>
          <cell r="C90" t="str">
            <v>Pronto Atendimento Zona Sul</v>
          </cell>
          <cell r="D90" t="str">
            <v>MARÍLIA</v>
          </cell>
          <cell r="E90" t="str">
            <v>MARILIA</v>
          </cell>
          <cell r="F90">
            <v>352900</v>
          </cell>
          <cell r="G90" t="str">
            <v>Municipal</v>
          </cell>
          <cell r="H90" t="str">
            <v>Direta/OSS</v>
          </cell>
          <cell r="I90">
            <v>4680</v>
          </cell>
          <cell r="J90">
            <v>78</v>
          </cell>
          <cell r="K90">
            <v>4680</v>
          </cell>
          <cell r="M90">
            <v>450</v>
          </cell>
        </row>
        <row r="91">
          <cell r="A91">
            <v>4047184</v>
          </cell>
          <cell r="B91">
            <v>45276128000110</v>
          </cell>
          <cell r="C91" t="str">
            <v>UPA DR ANTONIO ALONSO MARTINEZ VILA XAVIER</v>
          </cell>
          <cell r="D91" t="str">
            <v>ARARAQUARA</v>
          </cell>
          <cell r="E91" t="str">
            <v>ARARAQUARA</v>
          </cell>
          <cell r="F91">
            <v>350320</v>
          </cell>
          <cell r="G91" t="str">
            <v>Municipal</v>
          </cell>
          <cell r="H91" t="str">
            <v>Direta/OSS</v>
          </cell>
          <cell r="I91">
            <v>65</v>
          </cell>
          <cell r="J91">
            <v>255</v>
          </cell>
          <cell r="K91">
            <v>130</v>
          </cell>
          <cell r="M91">
            <v>10</v>
          </cell>
        </row>
        <row r="92">
          <cell r="A92">
            <v>5200105</v>
          </cell>
          <cell r="B92" t="str">
            <v>67.642.496/0005-00</v>
          </cell>
          <cell r="C92" t="str">
            <v>Hospital Municipal Pimentas Bonsucesso</v>
          </cell>
          <cell r="D92" t="str">
            <v>GRANDE S. PAULO</v>
          </cell>
          <cell r="E92" t="str">
            <v>GUARULHOS</v>
          </cell>
          <cell r="F92">
            <v>351880</v>
          </cell>
          <cell r="G92" t="str">
            <v>Municipal</v>
          </cell>
          <cell r="H92" t="str">
            <v>Direta/OSS</v>
          </cell>
          <cell r="I92">
            <v>175</v>
          </cell>
          <cell r="J92">
            <v>29</v>
          </cell>
          <cell r="K92">
            <v>350</v>
          </cell>
          <cell r="M92">
            <v>30</v>
          </cell>
        </row>
        <row r="93">
          <cell r="A93">
            <v>5272327</v>
          </cell>
          <cell r="B93">
            <v>46578506000183</v>
          </cell>
          <cell r="C93" t="str">
            <v>Farmácia/Almoxarifado da Saúde - Prefeitura da Estância Balneária de Mongaguá</v>
          </cell>
          <cell r="D93" t="str">
            <v>BAIXADA SANTISTA</v>
          </cell>
          <cell r="E93" t="str">
            <v>MONGAGUA</v>
          </cell>
          <cell r="F93">
            <v>353110</v>
          </cell>
          <cell r="G93" t="str">
            <v>Municipal</v>
          </cell>
          <cell r="H93" t="str">
            <v>Direta/OSS</v>
          </cell>
          <cell r="I93">
            <v>250</v>
          </cell>
          <cell r="J93">
            <v>0</v>
          </cell>
          <cell r="K93">
            <v>500</v>
          </cell>
          <cell r="M93">
            <v>50</v>
          </cell>
        </row>
        <row r="94">
          <cell r="A94">
            <v>5420938</v>
          </cell>
          <cell r="B94">
            <v>60742616001301</v>
          </cell>
          <cell r="C94" t="str">
            <v>Hospital Municipal Cidade Tiradentes Carmem Prudente</v>
          </cell>
          <cell r="D94" t="str">
            <v>GRANDE S. PAULO</v>
          </cell>
          <cell r="E94" t="str">
            <v>SAO PAULO</v>
          </cell>
          <cell r="F94">
            <v>355030</v>
          </cell>
          <cell r="G94" t="str">
            <v>Municipal</v>
          </cell>
          <cell r="H94" t="str">
            <v>Direta/OSS</v>
          </cell>
          <cell r="I94">
            <v>10500</v>
          </cell>
          <cell r="J94">
            <v>8573</v>
          </cell>
          <cell r="K94">
            <v>21000</v>
          </cell>
          <cell r="M94">
            <v>2040</v>
          </cell>
        </row>
        <row r="95">
          <cell r="A95">
            <v>5935857</v>
          </cell>
          <cell r="B95">
            <v>59307595000175</v>
          </cell>
          <cell r="C95" t="str">
            <v>HOSPITAL MUNICIPAL DE EMERGÊNCIAS ALBERT SABIN</v>
          </cell>
          <cell r="D95" t="str">
            <v>GRANDE S. PAULO</v>
          </cell>
          <cell r="E95" t="str">
            <v>SAO CAETANO DO SUL</v>
          </cell>
          <cell r="F95">
            <v>354880</v>
          </cell>
          <cell r="G95" t="str">
            <v>Municipal</v>
          </cell>
          <cell r="H95" t="str">
            <v>Direta/OSS</v>
          </cell>
          <cell r="I95">
            <v>4000</v>
          </cell>
          <cell r="J95">
            <v>0</v>
          </cell>
          <cell r="K95">
            <v>8000</v>
          </cell>
          <cell r="M95">
            <v>780</v>
          </cell>
        </row>
        <row r="96">
          <cell r="A96">
            <v>6020917</v>
          </cell>
          <cell r="B96">
            <v>57571275000879</v>
          </cell>
          <cell r="C96" t="str">
            <v>Hospital da Mulher Maria José dos Santos Stein</v>
          </cell>
          <cell r="D96" t="str">
            <v>GRANDE S. PAULO</v>
          </cell>
          <cell r="E96" t="str">
            <v>SANTO ANDRE</v>
          </cell>
          <cell r="F96">
            <v>354780</v>
          </cell>
          <cell r="G96" t="str">
            <v>Municipal</v>
          </cell>
          <cell r="H96" t="str">
            <v>Direta/OSS</v>
          </cell>
          <cell r="I96">
            <v>2000</v>
          </cell>
          <cell r="J96">
            <v>0</v>
          </cell>
          <cell r="K96">
            <v>3000</v>
          </cell>
          <cell r="M96">
            <v>290</v>
          </cell>
        </row>
        <row r="97">
          <cell r="A97">
            <v>6048110</v>
          </cell>
          <cell r="B97">
            <v>46523031000128</v>
          </cell>
          <cell r="C97" t="str">
            <v>PRONTO SOCORRO MUNICIPAL DE ITAPEVI</v>
          </cell>
          <cell r="D97" t="str">
            <v>GRANDE S. PAULO</v>
          </cell>
          <cell r="E97" t="str">
            <v>ITAPEVI</v>
          </cell>
          <cell r="F97">
            <v>352250</v>
          </cell>
          <cell r="G97" t="str">
            <v>Municipal</v>
          </cell>
          <cell r="H97" t="str">
            <v>Direta/OSS</v>
          </cell>
          <cell r="I97">
            <v>620</v>
          </cell>
          <cell r="J97">
            <v>201</v>
          </cell>
          <cell r="K97">
            <v>1240</v>
          </cell>
          <cell r="M97">
            <v>120</v>
          </cell>
        </row>
        <row r="98">
          <cell r="A98">
            <v>6095666</v>
          </cell>
          <cell r="B98">
            <v>61699567001830</v>
          </cell>
          <cell r="C98" t="str">
            <v>Hospital Municipal de Barueri Dr Francisco Mouran</v>
          </cell>
          <cell r="D98" t="str">
            <v>GRANDE S. PAULO</v>
          </cell>
          <cell r="E98" t="str">
            <v>BARUERI</v>
          </cell>
          <cell r="F98">
            <v>350570</v>
          </cell>
          <cell r="G98" t="str">
            <v>Municipal</v>
          </cell>
          <cell r="H98" t="str">
            <v>Direta/OSS</v>
          </cell>
          <cell r="I98">
            <v>7855</v>
          </cell>
          <cell r="J98">
            <v>0</v>
          </cell>
          <cell r="K98">
            <v>15710</v>
          </cell>
          <cell r="M98">
            <v>1530</v>
          </cell>
        </row>
        <row r="99">
          <cell r="A99">
            <v>6270107</v>
          </cell>
          <cell r="B99">
            <v>46588950000180</v>
          </cell>
          <cell r="C99" t="str">
            <v>PRONTO SOCORRO SANTO ANTONIO</v>
          </cell>
          <cell r="D99" t="str">
            <v>S. JOSÉ R. PRETO</v>
          </cell>
          <cell r="E99" t="str">
            <v>SAO JOSE DO RIO PRETO</v>
          </cell>
          <cell r="F99">
            <v>354980</v>
          </cell>
          <cell r="G99" t="str">
            <v>Municipal</v>
          </cell>
          <cell r="H99" t="str">
            <v>Direta/OSS</v>
          </cell>
          <cell r="I99">
            <v>2400</v>
          </cell>
          <cell r="J99">
            <v>620</v>
          </cell>
          <cell r="K99">
            <v>4000</v>
          </cell>
          <cell r="M99">
            <v>390</v>
          </cell>
        </row>
        <row r="100">
          <cell r="A100">
            <v>6270131</v>
          </cell>
          <cell r="B100">
            <v>46588950000180</v>
          </cell>
          <cell r="C100" t="str">
            <v>UPA JAGUARE</v>
          </cell>
          <cell r="D100" t="str">
            <v>S. JOSÉ R. PRETO</v>
          </cell>
          <cell r="E100" t="str">
            <v>SAO JOSE DO RIO PRETO</v>
          </cell>
          <cell r="F100">
            <v>354980</v>
          </cell>
          <cell r="G100" t="str">
            <v>Municipal</v>
          </cell>
          <cell r="H100" t="str">
            <v>Direta/OSS</v>
          </cell>
          <cell r="I100">
            <v>10800</v>
          </cell>
          <cell r="J100">
            <v>334</v>
          </cell>
          <cell r="K100">
            <v>21200</v>
          </cell>
          <cell r="M100">
            <v>2060</v>
          </cell>
        </row>
        <row r="101">
          <cell r="A101">
            <v>6603378</v>
          </cell>
          <cell r="B101" t="str">
            <v>46.634.309.001-34</v>
          </cell>
          <cell r="C101" t="str">
            <v>Hospital Municipal Leonardus Van Mellis</v>
          </cell>
          <cell r="D101" t="str">
            <v>BAURU</v>
          </cell>
          <cell r="E101" t="str">
            <v>PARANAPANEMA</v>
          </cell>
          <cell r="F101">
            <v>353580</v>
          </cell>
          <cell r="G101" t="str">
            <v>Municipal</v>
          </cell>
          <cell r="H101" t="str">
            <v>Direta/OSS</v>
          </cell>
          <cell r="I101">
            <v>100</v>
          </cell>
          <cell r="J101">
            <v>4</v>
          </cell>
          <cell r="K101">
            <v>200</v>
          </cell>
          <cell r="M101">
            <v>20</v>
          </cell>
        </row>
        <row r="102">
          <cell r="A102">
            <v>6680968</v>
          </cell>
          <cell r="B102">
            <v>45755238000165</v>
          </cell>
          <cell r="C102" t="str">
            <v>UBS Irmã Luizinha Mercante - Hospital Santo Antônio</v>
          </cell>
          <cell r="D102" t="str">
            <v>CAMPINAS</v>
          </cell>
          <cell r="E102" t="str">
            <v>MORUNGABA</v>
          </cell>
          <cell r="F102">
            <v>353200</v>
          </cell>
          <cell r="G102" t="str">
            <v>Municipal</v>
          </cell>
          <cell r="H102" t="str">
            <v>Direta/OSS</v>
          </cell>
          <cell r="I102">
            <v>60</v>
          </cell>
          <cell r="J102">
            <v>0</v>
          </cell>
          <cell r="K102">
            <v>120</v>
          </cell>
          <cell r="M102">
            <v>10</v>
          </cell>
        </row>
        <row r="103">
          <cell r="A103">
            <v>6938361</v>
          </cell>
          <cell r="B103">
            <v>59307595000175</v>
          </cell>
          <cell r="C103" t="str">
            <v>HOSPITAL SAO CAETANO</v>
          </cell>
          <cell r="D103" t="str">
            <v>GRANDE S. PAULO</v>
          </cell>
          <cell r="E103" t="str">
            <v>SAO CAETANO DO SUL</v>
          </cell>
          <cell r="F103">
            <v>354880</v>
          </cell>
          <cell r="G103" t="str">
            <v>Municipal</v>
          </cell>
          <cell r="H103" t="str">
            <v>Direta/OSS</v>
          </cell>
          <cell r="I103">
            <v>1000</v>
          </cell>
          <cell r="J103">
            <v>0</v>
          </cell>
          <cell r="K103">
            <v>2000</v>
          </cell>
          <cell r="M103">
            <v>190</v>
          </cell>
        </row>
        <row r="104">
          <cell r="A104">
            <v>6998704</v>
          </cell>
          <cell r="B104">
            <v>58200015000183</v>
          </cell>
          <cell r="C104" t="str">
            <v>COMPLEXO HOSPITALAR DOS ESTIVADORES</v>
          </cell>
          <cell r="D104" t="str">
            <v>BAIXADA SANTISTA</v>
          </cell>
          <cell r="E104" t="str">
            <v>SANTOS</v>
          </cell>
          <cell r="F104">
            <v>354850</v>
          </cell>
          <cell r="G104" t="str">
            <v>Municipal</v>
          </cell>
          <cell r="H104" t="str">
            <v>Direta/OSS</v>
          </cell>
          <cell r="I104">
            <v>4750</v>
          </cell>
          <cell r="J104">
            <v>0</v>
          </cell>
          <cell r="K104">
            <v>9500</v>
          </cell>
          <cell r="M104">
            <v>920</v>
          </cell>
        </row>
        <row r="105">
          <cell r="A105">
            <v>7019076</v>
          </cell>
          <cell r="B105">
            <v>68311216000888</v>
          </cell>
          <cell r="C105" t="str">
            <v>UNIDADE DE INTERNAÇÃO DE COVID HOSPITAL DIA BRASILANDIA FO</v>
          </cell>
          <cell r="D105" t="str">
            <v>GRANDE S. PAULO</v>
          </cell>
          <cell r="E105" t="str">
            <v>SAO PAULO</v>
          </cell>
          <cell r="F105">
            <v>355030</v>
          </cell>
          <cell r="G105" t="str">
            <v>Municipal</v>
          </cell>
          <cell r="H105" t="str">
            <v>Direta/OSS</v>
          </cell>
          <cell r="I105">
            <v>1200</v>
          </cell>
          <cell r="J105">
            <v>408</v>
          </cell>
          <cell r="K105">
            <v>2400</v>
          </cell>
          <cell r="M105">
            <v>230</v>
          </cell>
        </row>
        <row r="106">
          <cell r="A106">
            <v>7094132</v>
          </cell>
          <cell r="B106">
            <v>56900848000121</v>
          </cell>
          <cell r="C106" t="str">
            <v>UNIDADE DE PRONTO ATENDIMENTO</v>
          </cell>
          <cell r="D106" t="str">
            <v>GRANDE S. PAULO</v>
          </cell>
          <cell r="E106" t="str">
            <v>SANTA ISABEL</v>
          </cell>
          <cell r="F106">
            <v>354680</v>
          </cell>
          <cell r="G106" t="str">
            <v>Municipal</v>
          </cell>
          <cell r="H106" t="str">
            <v>Direta/OSS</v>
          </cell>
          <cell r="I106">
            <v>1000</v>
          </cell>
          <cell r="J106">
            <v>0</v>
          </cell>
          <cell r="K106">
            <v>2000</v>
          </cell>
          <cell r="M106">
            <v>190</v>
          </cell>
        </row>
        <row r="107">
          <cell r="A107">
            <v>7130341</v>
          </cell>
          <cell r="B107">
            <v>11151946000175</v>
          </cell>
          <cell r="C107" t="str">
            <v>UPA Dr Fábio Augusto do Carmo Zacura</v>
          </cell>
          <cell r="D107" t="str">
            <v>MARÍLIA</v>
          </cell>
          <cell r="E107" t="str">
            <v>SANTA CRUZ DO RIO PARDO</v>
          </cell>
          <cell r="F107">
            <v>354640</v>
          </cell>
          <cell r="G107" t="str">
            <v>Municipal</v>
          </cell>
          <cell r="H107" t="str">
            <v>Direta/OSS</v>
          </cell>
          <cell r="I107">
            <v>1000</v>
          </cell>
          <cell r="J107">
            <v>55</v>
          </cell>
          <cell r="K107">
            <v>2000</v>
          </cell>
          <cell r="M107">
            <v>190</v>
          </cell>
        </row>
        <row r="108">
          <cell r="A108">
            <v>7135173</v>
          </cell>
          <cell r="B108">
            <v>46578514000120</v>
          </cell>
          <cell r="C108" t="str">
            <v>UNIDADE DE PRONTO ATENDIMENTO (UPA)</v>
          </cell>
          <cell r="D108" t="str">
            <v>BAIXADA SANTISTA</v>
          </cell>
          <cell r="E108" t="str">
            <v>PERUIBE</v>
          </cell>
          <cell r="F108">
            <v>353760</v>
          </cell>
          <cell r="G108" t="str">
            <v>Municipal</v>
          </cell>
          <cell r="H108" t="str">
            <v>Direta/OSS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</row>
        <row r="109">
          <cell r="A109">
            <v>7210094</v>
          </cell>
          <cell r="B109">
            <v>46634119000117</v>
          </cell>
          <cell r="C109" t="str">
            <v>Hospital municipal de conchas</v>
          </cell>
          <cell r="D109" t="str">
            <v>BAURU</v>
          </cell>
          <cell r="E109" t="str">
            <v>CONCHAS</v>
          </cell>
          <cell r="F109">
            <v>351230</v>
          </cell>
          <cell r="G109" t="str">
            <v>Municipal</v>
          </cell>
          <cell r="H109" t="str">
            <v>Direta/OSS</v>
          </cell>
          <cell r="I109">
            <v>600</v>
          </cell>
          <cell r="J109">
            <v>600</v>
          </cell>
          <cell r="K109">
            <v>1200</v>
          </cell>
          <cell r="M109">
            <v>120</v>
          </cell>
        </row>
        <row r="110">
          <cell r="A110">
            <v>7373465</v>
          </cell>
          <cell r="B110">
            <v>57571275001760</v>
          </cell>
          <cell r="C110" t="str">
            <v>HOSPITAL DE CLINICAS MUNICIPAL</v>
          </cell>
          <cell r="D110" t="str">
            <v>GRANDE S. PAULO</v>
          </cell>
          <cell r="E110" t="str">
            <v>SAO BERNARDO DO CAMPO</v>
          </cell>
          <cell r="F110">
            <v>354870</v>
          </cell>
          <cell r="G110" t="str">
            <v>Municipal</v>
          </cell>
          <cell r="H110" t="str">
            <v>Direta/OSS</v>
          </cell>
          <cell r="I110">
            <v>8000</v>
          </cell>
          <cell r="J110">
            <v>3704</v>
          </cell>
          <cell r="K110">
            <v>16000</v>
          </cell>
          <cell r="M110">
            <v>1560</v>
          </cell>
        </row>
        <row r="111">
          <cell r="A111">
            <v>7378394</v>
          </cell>
          <cell r="B111">
            <v>66518267000264</v>
          </cell>
          <cell r="C111" t="str">
            <v>HOSPITAL DIA M´BOI MIRIM II</v>
          </cell>
          <cell r="D111" t="str">
            <v>GRANDE S. PAULO</v>
          </cell>
          <cell r="E111" t="str">
            <v>SAO PAULO</v>
          </cell>
          <cell r="F111">
            <v>355030</v>
          </cell>
          <cell r="G111" t="str">
            <v>Municipal</v>
          </cell>
          <cell r="H111" t="str">
            <v>Direta/OSS</v>
          </cell>
          <cell r="I111">
            <v>900</v>
          </cell>
          <cell r="J111">
            <v>0</v>
          </cell>
          <cell r="K111">
            <v>1800</v>
          </cell>
          <cell r="M111">
            <v>170</v>
          </cell>
        </row>
        <row r="112">
          <cell r="A112">
            <v>7463030</v>
          </cell>
          <cell r="B112">
            <v>46352746000165</v>
          </cell>
          <cell r="C112" t="str">
            <v>UPA UNIDADE DE PRONTO ATENDIMENTO 24H VILA DAVI</v>
          </cell>
          <cell r="D112" t="str">
            <v>CAMPINAS</v>
          </cell>
          <cell r="E112" t="str">
            <v>BRAGANCA PAULISTA</v>
          </cell>
          <cell r="F112">
            <v>350760</v>
          </cell>
          <cell r="G112" t="str">
            <v>Municipal</v>
          </cell>
          <cell r="H112" t="str">
            <v>Direta/OSS</v>
          </cell>
          <cell r="I112">
            <v>1200</v>
          </cell>
          <cell r="J112">
            <v>5</v>
          </cell>
          <cell r="K112">
            <v>2400</v>
          </cell>
          <cell r="M112">
            <v>230</v>
          </cell>
        </row>
        <row r="113">
          <cell r="A113">
            <v>7473702</v>
          </cell>
          <cell r="B113">
            <v>57571275000445</v>
          </cell>
          <cell r="C113" t="str">
            <v>Hospital Municipal de Mogi das Cruzes</v>
          </cell>
          <cell r="D113" t="str">
            <v>GRANDE S. PAULO</v>
          </cell>
          <cell r="E113" t="str">
            <v>MOGI DAS CRUZES</v>
          </cell>
          <cell r="F113">
            <v>353060</v>
          </cell>
          <cell r="G113" t="str">
            <v>Municipal</v>
          </cell>
          <cell r="H113" t="str">
            <v>Direta/OSS</v>
          </cell>
          <cell r="I113">
            <v>20500</v>
          </cell>
          <cell r="J113">
            <v>134</v>
          </cell>
          <cell r="K113">
            <v>40000</v>
          </cell>
          <cell r="L113">
            <v>5</v>
          </cell>
          <cell r="M113">
            <v>3885</v>
          </cell>
        </row>
        <row r="114">
          <cell r="A114">
            <v>7494068</v>
          </cell>
          <cell r="B114">
            <v>46316600000164</v>
          </cell>
          <cell r="C114" t="str">
            <v>UPA SADAKO SEDOGUTI</v>
          </cell>
          <cell r="D114" t="str">
            <v>GRANDE S. PAULO</v>
          </cell>
          <cell r="E114" t="str">
            <v>ITAQUAQUECETUBA</v>
          </cell>
          <cell r="F114">
            <v>352310</v>
          </cell>
          <cell r="G114" t="str">
            <v>Municipal</v>
          </cell>
          <cell r="H114" t="str">
            <v>Direta/OSS</v>
          </cell>
          <cell r="I114">
            <v>1000</v>
          </cell>
          <cell r="J114">
            <v>0</v>
          </cell>
          <cell r="K114">
            <v>2000</v>
          </cell>
          <cell r="M114">
            <v>190</v>
          </cell>
        </row>
        <row r="115">
          <cell r="A115">
            <v>7640307</v>
          </cell>
          <cell r="B115">
            <v>46179941000135</v>
          </cell>
          <cell r="C115" t="str">
            <v>Unidade de Pronto Atendimento – UPA 24h Ruy Silva</v>
          </cell>
          <cell r="D115" t="str">
            <v>MARÍLIA</v>
          </cell>
          <cell r="E115" t="str">
            <v>ASSIS</v>
          </cell>
          <cell r="F115">
            <v>350400</v>
          </cell>
          <cell r="G115" t="str">
            <v>Municipal</v>
          </cell>
          <cell r="H115" t="str">
            <v>Direta/OSS</v>
          </cell>
          <cell r="I115">
            <v>1680</v>
          </cell>
          <cell r="J115">
            <v>380</v>
          </cell>
          <cell r="K115">
            <v>2000</v>
          </cell>
          <cell r="M115">
            <v>190</v>
          </cell>
        </row>
        <row r="116">
          <cell r="A116">
            <v>7682581</v>
          </cell>
          <cell r="B116">
            <v>46523171000104</v>
          </cell>
          <cell r="C116" t="str">
            <v>PS JOSE IBRAHIN</v>
          </cell>
          <cell r="D116" t="str">
            <v>GRANDE S. PAULO</v>
          </cell>
          <cell r="E116" t="str">
            <v>Osasco</v>
          </cell>
          <cell r="F116">
            <v>353440</v>
          </cell>
          <cell r="G116" t="str">
            <v>Municipal</v>
          </cell>
          <cell r="H116" t="str">
            <v>Direta/OSS</v>
          </cell>
          <cell r="I116">
            <v>4000</v>
          </cell>
          <cell r="J116">
            <v>160</v>
          </cell>
          <cell r="K116">
            <v>8000</v>
          </cell>
          <cell r="M116">
            <v>780</v>
          </cell>
        </row>
        <row r="117">
          <cell r="A117">
            <v>7711077</v>
          </cell>
          <cell r="B117">
            <v>46578498000175</v>
          </cell>
          <cell r="C117" t="str">
            <v>Unidade de Pronto Atendimento</v>
          </cell>
          <cell r="D117" t="str">
            <v>BAIXADA SANTISTA</v>
          </cell>
          <cell r="E117" t="str">
            <v>ITANHAEM</v>
          </cell>
          <cell r="F117">
            <v>352210</v>
          </cell>
          <cell r="G117" t="str">
            <v>Municipal</v>
          </cell>
          <cell r="H117" t="str">
            <v>Direta/OSS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</row>
        <row r="118">
          <cell r="A118">
            <v>7792115</v>
          </cell>
          <cell r="B118">
            <v>6258092000190</v>
          </cell>
          <cell r="C118" t="str">
            <v>instituto innovare - UPA 24hrs</v>
          </cell>
          <cell r="D118" t="str">
            <v>RIBEIRÃO PRETO</v>
          </cell>
          <cell r="E118" t="str">
            <v>SERTAOZINHO</v>
          </cell>
          <cell r="F118">
            <v>355170</v>
          </cell>
          <cell r="G118" t="str">
            <v>Municipal</v>
          </cell>
          <cell r="H118" t="str">
            <v>Direta/OSS</v>
          </cell>
          <cell r="I118">
            <v>4500</v>
          </cell>
          <cell r="J118">
            <v>840</v>
          </cell>
          <cell r="K118">
            <v>9000</v>
          </cell>
          <cell r="M118">
            <v>870</v>
          </cell>
        </row>
        <row r="119">
          <cell r="A119">
            <v>7806116</v>
          </cell>
          <cell r="B119">
            <v>46316600000164</v>
          </cell>
          <cell r="C119" t="str">
            <v>cs24hs itaquaquecetuba</v>
          </cell>
          <cell r="D119" t="str">
            <v>GRANDE S. PAULO</v>
          </cell>
          <cell r="E119" t="str">
            <v>ITAQUAQUECETUBA</v>
          </cell>
          <cell r="F119">
            <v>352310</v>
          </cell>
          <cell r="G119" t="str">
            <v>Municipal</v>
          </cell>
          <cell r="H119" t="str">
            <v>Direta/OSS</v>
          </cell>
          <cell r="I119">
            <v>250</v>
          </cell>
          <cell r="J119">
            <v>0</v>
          </cell>
          <cell r="K119">
            <v>500</v>
          </cell>
          <cell r="M119">
            <v>50</v>
          </cell>
        </row>
        <row r="120">
          <cell r="A120">
            <v>7868499</v>
          </cell>
          <cell r="B120">
            <v>46523114000117</v>
          </cell>
          <cell r="C120" t="str">
            <v>Unidade de pronto atendimento Zilda Arns</v>
          </cell>
          <cell r="D120" t="str">
            <v>GRANDE S. PAULO</v>
          </cell>
          <cell r="E120" t="str">
            <v>EMBU DAS ARTES</v>
          </cell>
          <cell r="F120">
            <v>351500</v>
          </cell>
          <cell r="G120" t="str">
            <v>Municipal</v>
          </cell>
          <cell r="H120" t="str">
            <v>Direta/OSS</v>
          </cell>
          <cell r="I120">
            <v>4000</v>
          </cell>
          <cell r="J120">
            <v>0</v>
          </cell>
          <cell r="K120">
            <v>8000</v>
          </cell>
          <cell r="M120">
            <v>780</v>
          </cell>
        </row>
        <row r="121">
          <cell r="A121">
            <v>7892985</v>
          </cell>
          <cell r="B121">
            <v>9528436000203</v>
          </cell>
          <cell r="C121" t="str">
            <v>UNIDADE DE PRONTO ATENDIMENTO UPA REGIAO NORTE</v>
          </cell>
          <cell r="D121" t="str">
            <v>MARÍLIA</v>
          </cell>
          <cell r="E121" t="str">
            <v>MARILIA</v>
          </cell>
          <cell r="F121">
            <v>352900</v>
          </cell>
          <cell r="G121" t="str">
            <v>Municipal</v>
          </cell>
          <cell r="H121" t="str">
            <v>Direta/OSS</v>
          </cell>
          <cell r="I121">
            <v>1500</v>
          </cell>
          <cell r="J121">
            <v>0</v>
          </cell>
          <cell r="K121">
            <v>3000</v>
          </cell>
          <cell r="M121">
            <v>290</v>
          </cell>
        </row>
        <row r="122">
          <cell r="A122">
            <v>7947984</v>
          </cell>
          <cell r="B122">
            <v>45699626000176</v>
          </cell>
          <cell r="C122" t="str">
            <v xml:space="preserve">COMPLEXO MUNICIPAL DE SAÚDE </v>
          </cell>
          <cell r="D122" t="str">
            <v>TAUBATÉ</v>
          </cell>
          <cell r="E122" t="str">
            <v>CAMPOS DO JORDAO</v>
          </cell>
          <cell r="F122">
            <v>350970</v>
          </cell>
          <cell r="G122" t="str">
            <v>Municipal</v>
          </cell>
          <cell r="H122" t="str">
            <v>Direta/OSS</v>
          </cell>
          <cell r="I122">
            <v>130</v>
          </cell>
          <cell r="J122">
            <v>0</v>
          </cell>
          <cell r="K122">
            <v>260</v>
          </cell>
          <cell r="M122">
            <v>30</v>
          </cell>
        </row>
        <row r="123">
          <cell r="A123">
            <v>7958250</v>
          </cell>
          <cell r="B123">
            <v>55356653000108</v>
          </cell>
          <cell r="C123" t="str">
            <v>UPA ANA JACINTA</v>
          </cell>
          <cell r="D123" t="str">
            <v>PRESIDENTE PRUDENTE</v>
          </cell>
          <cell r="E123" t="str">
            <v>PRESIDENTE PRUDENTE</v>
          </cell>
          <cell r="F123">
            <v>354140</v>
          </cell>
          <cell r="G123" t="str">
            <v>Municipal</v>
          </cell>
          <cell r="H123" t="str">
            <v>Direta/OSS</v>
          </cell>
          <cell r="I123">
            <v>4000</v>
          </cell>
          <cell r="J123">
            <v>40</v>
          </cell>
          <cell r="K123">
            <v>8000</v>
          </cell>
          <cell r="M123">
            <v>780</v>
          </cell>
        </row>
        <row r="124">
          <cell r="A124">
            <v>7979649</v>
          </cell>
          <cell r="B124">
            <v>46392130000380</v>
          </cell>
          <cell r="C124" t="str">
            <v>Hosp Dia Rede Hora Certa Vila Guilherme</v>
          </cell>
          <cell r="D124" t="str">
            <v>GRANDE S. PAULO</v>
          </cell>
          <cell r="E124" t="str">
            <v>SAO PAULO</v>
          </cell>
          <cell r="F124">
            <v>355030</v>
          </cell>
          <cell r="G124" t="str">
            <v>Municipal</v>
          </cell>
          <cell r="H124" t="str">
            <v>Direta/OSS</v>
          </cell>
          <cell r="I124">
            <v>90</v>
          </cell>
          <cell r="J124">
            <v>0</v>
          </cell>
          <cell r="K124">
            <v>180</v>
          </cell>
          <cell r="M124">
            <v>20</v>
          </cell>
        </row>
        <row r="125">
          <cell r="A125">
            <v>7992890</v>
          </cell>
          <cell r="B125">
            <v>68311216000373</v>
          </cell>
          <cell r="C125" t="str">
            <v>UNIDADE DE INTERNACAO COVID HOSPITAL DIA CAPELA DO SOCORRO</v>
          </cell>
          <cell r="D125" t="str">
            <v>GRANDE S. PAULO</v>
          </cell>
          <cell r="E125" t="str">
            <v>SAO PAULO</v>
          </cell>
          <cell r="F125">
            <v>355030</v>
          </cell>
          <cell r="G125" t="str">
            <v>Municipal</v>
          </cell>
          <cell r="H125" t="str">
            <v>Direta/OSS</v>
          </cell>
          <cell r="I125">
            <v>12000</v>
          </cell>
          <cell r="J125">
            <v>0</v>
          </cell>
          <cell r="K125">
            <v>24000</v>
          </cell>
          <cell r="M125">
            <v>2330</v>
          </cell>
        </row>
        <row r="126">
          <cell r="A126">
            <v>9067205</v>
          </cell>
          <cell r="B126">
            <v>47842836000105</v>
          </cell>
          <cell r="C126" t="str">
            <v>UPA 24 HORAS DRA MARIZE REIS STEFANINI FERNANDOPOLIS</v>
          </cell>
          <cell r="D126" t="str">
            <v>S. JOSÉ R. PRETO</v>
          </cell>
          <cell r="E126" t="str">
            <v xml:space="preserve"> FERNANDOPOLIS</v>
          </cell>
          <cell r="F126">
            <v>351550</v>
          </cell>
          <cell r="G126" t="str">
            <v>Municipal</v>
          </cell>
          <cell r="H126" t="str">
            <v>Direta/OSS</v>
          </cell>
          <cell r="I126">
            <v>2500</v>
          </cell>
          <cell r="J126">
            <v>0</v>
          </cell>
          <cell r="K126">
            <v>5000</v>
          </cell>
          <cell r="M126">
            <v>490</v>
          </cell>
        </row>
        <row r="127">
          <cell r="A127">
            <v>9208127</v>
          </cell>
          <cell r="B127">
            <v>15532870000189</v>
          </cell>
          <cell r="C127" t="str">
            <v>INSTITUTO MEDIZIN DE SAUDE - IMEDIS</v>
          </cell>
          <cell r="D127" t="str">
            <v>CAMPINAS</v>
          </cell>
          <cell r="E127" t="str">
            <v>ARTUR NOGUEIRA</v>
          </cell>
          <cell r="F127">
            <v>350380</v>
          </cell>
          <cell r="G127" t="str">
            <v>Municipal</v>
          </cell>
          <cell r="H127" t="str">
            <v>Direta/OSS</v>
          </cell>
          <cell r="I127">
            <v>1250</v>
          </cell>
          <cell r="J127">
            <v>0</v>
          </cell>
          <cell r="K127">
            <v>2500</v>
          </cell>
          <cell r="M127">
            <v>240</v>
          </cell>
        </row>
        <row r="128">
          <cell r="A128">
            <v>9267263</v>
          </cell>
          <cell r="B128">
            <v>45276128000110</v>
          </cell>
          <cell r="C128" t="str">
            <v>UNIDADE DE RETAGUARDA DE URGÊNCIA E DIAGNÓSTICO DO MELHADO</v>
          </cell>
          <cell r="D128" t="str">
            <v>ARARAQUARA</v>
          </cell>
          <cell r="E128" t="str">
            <v>ARARAQUARA</v>
          </cell>
          <cell r="F128">
            <v>350320</v>
          </cell>
          <cell r="G128" t="str">
            <v>Municipal</v>
          </cell>
          <cell r="H128" t="str">
            <v>Direta/OSS</v>
          </cell>
          <cell r="I128">
            <v>800</v>
          </cell>
          <cell r="J128">
            <v>1531</v>
          </cell>
          <cell r="K128">
            <v>800</v>
          </cell>
          <cell r="M128">
            <v>80</v>
          </cell>
        </row>
        <row r="129">
          <cell r="A129">
            <v>9439897</v>
          </cell>
          <cell r="B129">
            <v>46352746000165</v>
          </cell>
          <cell r="C129" t="str">
            <v>UPA UNIDADE DE PRONTO ATENDIMENTO 24 HORAS BOM JESUS</v>
          </cell>
          <cell r="D129" t="str">
            <v>CAMPINAS</v>
          </cell>
          <cell r="E129" t="str">
            <v xml:space="preserve"> BRAGANCA PAULISTA</v>
          </cell>
          <cell r="F129">
            <v>350760</v>
          </cell>
          <cell r="G129" t="str">
            <v>Municipal</v>
          </cell>
          <cell r="H129" t="str">
            <v>Direta/OSS</v>
          </cell>
          <cell r="I129">
            <v>150</v>
          </cell>
          <cell r="J129">
            <v>40</v>
          </cell>
          <cell r="K129">
            <v>300</v>
          </cell>
          <cell r="M129">
            <v>30</v>
          </cell>
        </row>
        <row r="130">
          <cell r="A130">
            <v>9465464</v>
          </cell>
          <cell r="B130">
            <v>46392148005936</v>
          </cell>
          <cell r="C130" t="str">
            <v>Secretaria Municipal da Saúde – Hospital Municipal Josanias Castanha Braga</v>
          </cell>
          <cell r="D130" t="str">
            <v>GRANDE S. PAULO</v>
          </cell>
          <cell r="E130" t="str">
            <v>SAO PAULO</v>
          </cell>
          <cell r="F130">
            <v>355030</v>
          </cell>
          <cell r="G130" t="str">
            <v>Municipal</v>
          </cell>
          <cell r="H130" t="str">
            <v>Direta/OSS</v>
          </cell>
          <cell r="I130">
            <v>18060</v>
          </cell>
          <cell r="J130">
            <v>440</v>
          </cell>
          <cell r="K130">
            <v>30904</v>
          </cell>
          <cell r="M130">
            <v>3000</v>
          </cell>
        </row>
        <row r="131">
          <cell r="A131">
            <v>9536248</v>
          </cell>
          <cell r="B131">
            <v>46316600000164</v>
          </cell>
          <cell r="C131" t="str">
            <v>CENTRAL DE ATENDIMENTO DA COVID-19</v>
          </cell>
          <cell r="D131" t="str">
            <v>GRANDE S. PAULO</v>
          </cell>
          <cell r="E131" t="str">
            <v>ITAQUAQUECETUBA</v>
          </cell>
          <cell r="F131">
            <v>352310</v>
          </cell>
          <cell r="G131" t="str">
            <v>Municipal</v>
          </cell>
          <cell r="H131" t="str">
            <v>Direta/OSS</v>
          </cell>
          <cell r="I131">
            <v>2000</v>
          </cell>
          <cell r="J131">
            <v>0</v>
          </cell>
          <cell r="K131">
            <v>4000</v>
          </cell>
          <cell r="M131">
            <v>390</v>
          </cell>
        </row>
        <row r="132">
          <cell r="A132">
            <v>9545328</v>
          </cell>
          <cell r="B132">
            <v>55356653000108</v>
          </cell>
          <cell r="C132" t="str">
            <v>UPA ZONA NORTE-DR ALOISIO ANDRADE</v>
          </cell>
          <cell r="D132" t="str">
            <v>PRESIDENTE PRUDENTE</v>
          </cell>
          <cell r="E132" t="str">
            <v>PRESIDENTE PRUDENTE</v>
          </cell>
          <cell r="F132">
            <v>354140</v>
          </cell>
          <cell r="G132" t="str">
            <v>Municipal</v>
          </cell>
          <cell r="H132" t="str">
            <v>Direta/OSS</v>
          </cell>
          <cell r="I132">
            <v>4000</v>
          </cell>
          <cell r="J132">
            <v>0</v>
          </cell>
          <cell r="K132">
            <v>8000</v>
          </cell>
          <cell r="M132">
            <v>780</v>
          </cell>
        </row>
        <row r="133">
          <cell r="A133">
            <v>174378</v>
          </cell>
          <cell r="B133">
            <v>46422408000152</v>
          </cell>
          <cell r="C133" t="str">
            <v>Hospital de Campanha Santa Barbara D Oeste</v>
          </cell>
          <cell r="D133" t="str">
            <v>CAMPINAS</v>
          </cell>
          <cell r="E133" t="str">
            <v>SANTA BARBARA D'OESTE</v>
          </cell>
          <cell r="F133">
            <v>354580</v>
          </cell>
          <cell r="G133" t="str">
            <v>Municipal</v>
          </cell>
          <cell r="H133" t="str">
            <v>Priv.s. fins lucrativos</v>
          </cell>
          <cell r="I133">
            <v>2638</v>
          </cell>
          <cell r="J133">
            <v>620</v>
          </cell>
          <cell r="K133">
            <v>5500</v>
          </cell>
          <cell r="M133">
            <v>530</v>
          </cell>
        </row>
        <row r="134">
          <cell r="A134">
            <v>605484</v>
          </cell>
          <cell r="B134">
            <v>29174910000253</v>
          </cell>
          <cell r="C134" t="str">
            <v>AMHE MED ASSISTENCIA DE SAUDE LTDA</v>
          </cell>
          <cell r="D134" t="str">
            <v>SOROCABA</v>
          </cell>
          <cell r="E134" t="str">
            <v>SOROCABA</v>
          </cell>
          <cell r="F134">
            <v>355220</v>
          </cell>
          <cell r="G134" t="str">
            <v>Municipal</v>
          </cell>
          <cell r="H134" t="str">
            <v>Priv.s. fins lucrativos</v>
          </cell>
          <cell r="I134">
            <v>2060</v>
          </cell>
          <cell r="J134">
            <v>236</v>
          </cell>
          <cell r="K134">
            <v>4120</v>
          </cell>
          <cell r="M134">
            <v>400</v>
          </cell>
        </row>
        <row r="135">
          <cell r="A135">
            <v>2022648</v>
          </cell>
          <cell r="B135">
            <v>46045290000190</v>
          </cell>
          <cell r="C135" t="str">
            <v>IRMANDADE DE MISERICORDIA DE CAMPINAS</v>
          </cell>
          <cell r="D135" t="str">
            <v>CAMPINAS</v>
          </cell>
          <cell r="E135" t="str">
            <v>CAMPINAS</v>
          </cell>
          <cell r="F135">
            <v>350950</v>
          </cell>
          <cell r="G135" t="str">
            <v>Municipal</v>
          </cell>
          <cell r="H135" t="str">
            <v>Priv.s. fins lucrativos</v>
          </cell>
          <cell r="I135">
            <v>6071</v>
          </cell>
          <cell r="J135">
            <v>557</v>
          </cell>
          <cell r="K135">
            <v>9161</v>
          </cell>
          <cell r="M135">
            <v>890</v>
          </cell>
        </row>
        <row r="136">
          <cell r="A136">
            <v>2023016</v>
          </cell>
          <cell r="B136">
            <v>45968716000115</v>
          </cell>
          <cell r="C136" t="str">
            <v>Irmandade da Casa de Caridade São Vicente de Paulo de Cajuru</v>
          </cell>
          <cell r="D136" t="str">
            <v>RIBEIRÃO PRETO</v>
          </cell>
          <cell r="E136" t="str">
            <v>CAJURU</v>
          </cell>
          <cell r="F136">
            <v>350940</v>
          </cell>
          <cell r="G136" t="str">
            <v>Municipal</v>
          </cell>
          <cell r="H136" t="str">
            <v>Priv.s. fins lucrativos</v>
          </cell>
          <cell r="I136">
            <v>1500</v>
          </cell>
          <cell r="J136">
            <v>13</v>
          </cell>
          <cell r="K136">
            <v>3000</v>
          </cell>
          <cell r="M136">
            <v>290</v>
          </cell>
        </row>
        <row r="137">
          <cell r="A137">
            <v>2023709</v>
          </cell>
          <cell r="B137">
            <v>50119585000131</v>
          </cell>
          <cell r="C137" t="str">
            <v>Irmandade da Santa Casa de Misericórdia de Itatiba</v>
          </cell>
          <cell r="D137" t="str">
            <v>CAMPINAS</v>
          </cell>
          <cell r="E137" t="str">
            <v>ITATIBA</v>
          </cell>
          <cell r="F137">
            <v>352340</v>
          </cell>
          <cell r="G137" t="str">
            <v>Municipal</v>
          </cell>
          <cell r="H137" t="str">
            <v>Priv.s. fins lucrativos</v>
          </cell>
          <cell r="I137">
            <v>6500</v>
          </cell>
          <cell r="J137">
            <v>260</v>
          </cell>
          <cell r="K137">
            <v>13000</v>
          </cell>
          <cell r="L137">
            <v>1</v>
          </cell>
          <cell r="M137">
            <v>1259</v>
          </cell>
        </row>
        <row r="138">
          <cell r="A138">
            <v>2025477</v>
          </cell>
          <cell r="B138">
            <v>56896368000134</v>
          </cell>
          <cell r="C138" t="str">
            <v>IRMANDADE DE MISERICORDIA DE JABOTICABAL</v>
          </cell>
          <cell r="D138" t="str">
            <v>RIBEIRÃO PRETO</v>
          </cell>
          <cell r="E138" t="str">
            <v>JABOTICABAL</v>
          </cell>
          <cell r="F138">
            <v>352430</v>
          </cell>
          <cell r="G138" t="str">
            <v>Municipal</v>
          </cell>
          <cell r="H138" t="str">
            <v>Priv.s. fins lucrativos</v>
          </cell>
          <cell r="I138">
            <v>6240</v>
          </cell>
          <cell r="J138">
            <v>0</v>
          </cell>
          <cell r="K138">
            <v>12480</v>
          </cell>
          <cell r="M138">
            <v>1210</v>
          </cell>
        </row>
        <row r="139">
          <cell r="A139">
            <v>2025752</v>
          </cell>
          <cell r="B139">
            <v>58198524000119</v>
          </cell>
          <cell r="C139" t="str">
            <v>SANTA CASA DE SANTOS</v>
          </cell>
          <cell r="D139" t="str">
            <v>BAIXADA SANTISTA</v>
          </cell>
          <cell r="E139" t="str">
            <v>SANTOS</v>
          </cell>
          <cell r="F139">
            <v>354850</v>
          </cell>
          <cell r="G139" t="str">
            <v>Municipal</v>
          </cell>
          <cell r="H139" t="str">
            <v>Priv.s. fins lucrativos</v>
          </cell>
          <cell r="I139">
            <v>2640</v>
          </cell>
          <cell r="J139">
            <v>3235</v>
          </cell>
          <cell r="K139">
            <v>5280</v>
          </cell>
          <cell r="M139">
            <v>510</v>
          </cell>
        </row>
        <row r="140">
          <cell r="A140">
            <v>2027186</v>
          </cell>
          <cell r="B140">
            <v>49797293000179</v>
          </cell>
          <cell r="C140" t="str">
            <v>Santa Casa de Misericórdia de Itapeva</v>
          </cell>
          <cell r="D140" t="str">
            <v>SOROCABA</v>
          </cell>
          <cell r="E140" t="str">
            <v>ITAPEVA</v>
          </cell>
          <cell r="F140">
            <v>352240</v>
          </cell>
          <cell r="G140" t="str">
            <v>Municipal</v>
          </cell>
          <cell r="H140" t="str">
            <v>Priv.s. fins lucrativos</v>
          </cell>
          <cell r="I140">
            <v>490</v>
          </cell>
          <cell r="J140">
            <v>108</v>
          </cell>
          <cell r="K140">
            <v>910</v>
          </cell>
          <cell r="M140">
            <v>90</v>
          </cell>
        </row>
        <row r="141">
          <cell r="A141">
            <v>2027356</v>
          </cell>
          <cell r="B141">
            <v>46523239000147</v>
          </cell>
          <cell r="C141" t="str">
            <v>HOSPITAL MUNICIPAL UNIVERSITÁRIO</v>
          </cell>
          <cell r="D141" t="str">
            <v>GRANDE S. PAULO</v>
          </cell>
          <cell r="E141" t="str">
            <v>SAO BERNARDO DO CAMPO</v>
          </cell>
          <cell r="F141">
            <v>354870</v>
          </cell>
          <cell r="G141" t="str">
            <v>Municipal</v>
          </cell>
          <cell r="H141" t="str">
            <v>Priv.s. fins lucrativos</v>
          </cell>
          <cell r="I141">
            <v>150</v>
          </cell>
          <cell r="J141">
            <v>252</v>
          </cell>
          <cell r="K141">
            <v>300</v>
          </cell>
          <cell r="M141">
            <v>30</v>
          </cell>
        </row>
        <row r="142">
          <cell r="A142">
            <v>2028204</v>
          </cell>
          <cell r="B142">
            <v>52852100000140</v>
          </cell>
          <cell r="C142" t="str">
            <v>Irmandade de Misericórdia do Hospital da Santa Casa de Monte Alto</v>
          </cell>
          <cell r="D142" t="str">
            <v>RIBEIRÃO PRETO</v>
          </cell>
          <cell r="E142" t="str">
            <v>MONTE ALTO</v>
          </cell>
          <cell r="F142">
            <v>353130</v>
          </cell>
          <cell r="G142" t="str">
            <v>Municipal</v>
          </cell>
          <cell r="H142" t="str">
            <v>Priv.s. fins lucrativos</v>
          </cell>
          <cell r="I142">
            <v>2500</v>
          </cell>
          <cell r="J142">
            <v>342</v>
          </cell>
          <cell r="K142">
            <v>5000</v>
          </cell>
          <cell r="M142">
            <v>490</v>
          </cell>
        </row>
        <row r="143">
          <cell r="A143">
            <v>2040069</v>
          </cell>
          <cell r="B143" t="str">
            <v>43.987.668/0001-87</v>
          </cell>
          <cell r="C143" t="str">
            <v>Hospital e Maternidade Jesus Maria José</v>
          </cell>
          <cell r="D143" t="str">
            <v>GRANDE S. PAULO</v>
          </cell>
          <cell r="E143" t="str">
            <v>GUARULHOS</v>
          </cell>
          <cell r="F143">
            <v>351880</v>
          </cell>
          <cell r="G143" t="str">
            <v>Municipal</v>
          </cell>
          <cell r="H143" t="str">
            <v>Priv.s. fins lucrativos</v>
          </cell>
          <cell r="I143">
            <v>300</v>
          </cell>
          <cell r="J143">
            <v>0</v>
          </cell>
          <cell r="K143">
            <v>300</v>
          </cell>
          <cell r="M143">
            <v>30</v>
          </cell>
        </row>
        <row r="144">
          <cell r="A144">
            <v>2053519</v>
          </cell>
          <cell r="B144">
            <v>52941887000116</v>
          </cell>
          <cell r="C144" t="str">
            <v>ASSOCIAÇÃO DE PROTEÇÃO A MATERNIDADE E A INFÂNCIA</v>
          </cell>
          <cell r="D144" t="str">
            <v>BARRETOS</v>
          </cell>
          <cell r="E144" t="str">
            <v>MONTE AZUL PAULISTA</v>
          </cell>
          <cell r="F144">
            <v>353150</v>
          </cell>
          <cell r="G144" t="str">
            <v>Municipal</v>
          </cell>
          <cell r="H144" t="str">
            <v>Priv.s. fins lucrativos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</row>
        <row r="145">
          <cell r="A145">
            <v>2058243</v>
          </cell>
          <cell r="B145">
            <v>71071666000189</v>
          </cell>
          <cell r="C145" t="str">
            <v>SANTA CASA DE MISERICORDIA DE SAO SIMAO</v>
          </cell>
          <cell r="D145" t="str">
            <v>RIBEIRÃO PRETO</v>
          </cell>
          <cell r="E145" t="str">
            <v>SAO SIMAO</v>
          </cell>
          <cell r="F145">
            <v>355090</v>
          </cell>
          <cell r="G145" t="str">
            <v>Municipal</v>
          </cell>
          <cell r="H145" t="str">
            <v>Priv.s. fins lucrativos</v>
          </cell>
          <cell r="I145">
            <v>50</v>
          </cell>
          <cell r="J145">
            <v>22</v>
          </cell>
          <cell r="K145">
            <v>100</v>
          </cell>
          <cell r="M145">
            <v>10</v>
          </cell>
        </row>
        <row r="146">
          <cell r="A146">
            <v>2075962</v>
          </cell>
          <cell r="B146">
            <v>57038952000111</v>
          </cell>
          <cell r="C146" t="str">
            <v xml:space="preserve"> Santa Casa de Misericórdia de Santo Amaro</v>
          </cell>
          <cell r="D146" t="str">
            <v>GRANDE S. PAULO</v>
          </cell>
          <cell r="E146" t="str">
            <v>SAO PAULO</v>
          </cell>
          <cell r="F146">
            <v>355030</v>
          </cell>
          <cell r="G146" t="str">
            <v>Municipal</v>
          </cell>
          <cell r="H146" t="str">
            <v>Priv.s. fins lucrativos</v>
          </cell>
          <cell r="I146">
            <v>2069</v>
          </cell>
          <cell r="J146">
            <v>151</v>
          </cell>
          <cell r="K146">
            <v>4138</v>
          </cell>
          <cell r="M146">
            <v>400</v>
          </cell>
        </row>
        <row r="147">
          <cell r="A147">
            <v>2076942</v>
          </cell>
          <cell r="B147">
            <v>50157494000190</v>
          </cell>
          <cell r="C147" t="str">
            <v>Hospital Santa Terezinha e Maternidade Ercilia Pieroni</v>
          </cell>
          <cell r="D147" t="str">
            <v>BAURU</v>
          </cell>
          <cell r="E147" t="str">
            <v>ITATINGA</v>
          </cell>
          <cell r="F147">
            <v>352350</v>
          </cell>
          <cell r="G147" t="str">
            <v>Municipal</v>
          </cell>
          <cell r="H147" t="str">
            <v>Priv.s. fins lucrativos</v>
          </cell>
          <cell r="I147">
            <v>100</v>
          </cell>
          <cell r="J147">
            <v>35</v>
          </cell>
          <cell r="K147">
            <v>200</v>
          </cell>
          <cell r="M147">
            <v>20</v>
          </cell>
        </row>
        <row r="148">
          <cell r="A148">
            <v>2077582</v>
          </cell>
          <cell r="B148">
            <v>51425106000178</v>
          </cell>
          <cell r="C148" t="str">
            <v>Associação Beneficente Hospital Nossa Senhora da Piedade</v>
          </cell>
          <cell r="D148" t="str">
            <v>BAURU</v>
          </cell>
          <cell r="E148" t="str">
            <v>LENCOIS PAULISTA</v>
          </cell>
          <cell r="F148">
            <v>352680</v>
          </cell>
          <cell r="G148" t="str">
            <v>Municipal</v>
          </cell>
          <cell r="H148" t="str">
            <v>Priv.s. fins lucrativos</v>
          </cell>
          <cell r="I148">
            <v>21000</v>
          </cell>
          <cell r="J148">
            <v>3176</v>
          </cell>
          <cell r="K148">
            <v>42000</v>
          </cell>
          <cell r="M148">
            <v>4080</v>
          </cell>
        </row>
        <row r="149">
          <cell r="A149">
            <v>2077647</v>
          </cell>
          <cell r="B149">
            <v>43002005000166</v>
          </cell>
          <cell r="C149" t="str">
            <v>Irmandade da Santa Casa de Misericórdia de Adamantima</v>
          </cell>
          <cell r="D149" t="str">
            <v>MARÍLIA</v>
          </cell>
          <cell r="E149" t="str">
            <v>ADAMANTINA</v>
          </cell>
          <cell r="F149">
            <v>350010</v>
          </cell>
          <cell r="G149" t="str">
            <v>Municipal</v>
          </cell>
          <cell r="H149" t="str">
            <v>Priv.s. fins lucrativos</v>
          </cell>
          <cell r="I149">
            <v>2500</v>
          </cell>
          <cell r="J149">
            <v>0</v>
          </cell>
          <cell r="K149">
            <v>5000</v>
          </cell>
          <cell r="M149">
            <v>490</v>
          </cell>
        </row>
        <row r="150">
          <cell r="A150">
            <v>2078074</v>
          </cell>
          <cell r="B150">
            <v>51381903000109</v>
          </cell>
          <cell r="C150" t="str">
            <v>Santa Casa de misericórdia de Leme.</v>
          </cell>
          <cell r="D150" t="str">
            <v>PIRACICABA</v>
          </cell>
          <cell r="E150" t="str">
            <v>LEME</v>
          </cell>
          <cell r="F150">
            <v>352670</v>
          </cell>
          <cell r="G150" t="str">
            <v>Municipal</v>
          </cell>
          <cell r="H150" t="str">
            <v>Priv.s. fins lucrativos</v>
          </cell>
          <cell r="I150">
            <v>2000</v>
          </cell>
          <cell r="J150">
            <v>0</v>
          </cell>
          <cell r="K150">
            <v>3000</v>
          </cell>
          <cell r="M150">
            <v>290</v>
          </cell>
        </row>
        <row r="151">
          <cell r="A151">
            <v>2078139</v>
          </cell>
          <cell r="B151">
            <v>55559900000165</v>
          </cell>
          <cell r="C151" t="str">
            <v>Irmandade da Santa Casa de Presidente Venceslau</v>
          </cell>
          <cell r="D151" t="str">
            <v>PRESIDENTE PRUDENTE</v>
          </cell>
          <cell r="E151" t="str">
            <v>PRESIDENTE VENCESLAU</v>
          </cell>
          <cell r="F151">
            <v>354150</v>
          </cell>
          <cell r="G151" t="str">
            <v>Municipal</v>
          </cell>
          <cell r="H151" t="str">
            <v>Priv.s. fins lucrativos</v>
          </cell>
          <cell r="I151">
            <v>0</v>
          </cell>
          <cell r="J151">
            <v>500</v>
          </cell>
          <cell r="K151">
            <v>10800</v>
          </cell>
          <cell r="M151">
            <v>1050</v>
          </cell>
        </row>
        <row r="152">
          <cell r="A152">
            <v>2078252</v>
          </cell>
          <cell r="B152">
            <v>45383106000150</v>
          </cell>
          <cell r="C152" t="str">
            <v>IRMANDADE SANTA CASA DE MISERICORDIA DE BIRIGUI</v>
          </cell>
          <cell r="D152" t="str">
            <v>ARAÇATUBA</v>
          </cell>
          <cell r="E152" t="str">
            <v>BIRIGUI</v>
          </cell>
          <cell r="F152">
            <v>350650</v>
          </cell>
          <cell r="G152" t="str">
            <v>Municipal</v>
          </cell>
          <cell r="H152" t="str">
            <v>Priv.s. fins lucrativos</v>
          </cell>
          <cell r="I152">
            <v>3564</v>
          </cell>
          <cell r="J152">
            <v>0</v>
          </cell>
          <cell r="K152">
            <v>7128</v>
          </cell>
          <cell r="M152">
            <v>690</v>
          </cell>
        </row>
        <row r="153">
          <cell r="A153">
            <v>2078295</v>
          </cell>
          <cell r="B153">
            <v>72127210000156</v>
          </cell>
          <cell r="C153" t="str">
            <v>Irmandade da Santa Casa de Misericórdia e Maternidade "Dona Zilda Salvagni"</v>
          </cell>
          <cell r="D153" t="str">
            <v>ARARAQUARA</v>
          </cell>
          <cell r="E153" t="str">
            <v>TAQUARITINGA</v>
          </cell>
          <cell r="F153">
            <v>355370</v>
          </cell>
          <cell r="G153" t="str">
            <v>Municipal</v>
          </cell>
          <cell r="H153" t="str">
            <v>Priv.s. fins lucrativos</v>
          </cell>
          <cell r="I153">
            <v>2400</v>
          </cell>
          <cell r="J153">
            <v>820</v>
          </cell>
          <cell r="K153">
            <v>4800</v>
          </cell>
          <cell r="M153">
            <v>470</v>
          </cell>
        </row>
        <row r="154">
          <cell r="A154">
            <v>2078414</v>
          </cell>
          <cell r="B154">
            <v>48341283000161</v>
          </cell>
          <cell r="C154" t="str">
            <v>SANTA CASA DE MISERICÓRDIA DE GUAÍRA</v>
          </cell>
          <cell r="D154" t="str">
            <v>BARRETOS</v>
          </cell>
          <cell r="E154" t="str">
            <v>GUAIRA</v>
          </cell>
          <cell r="F154">
            <v>351740</v>
          </cell>
          <cell r="G154" t="str">
            <v>Municipal</v>
          </cell>
          <cell r="H154" t="str">
            <v>Priv.s. fins lucrativos</v>
          </cell>
          <cell r="I154">
            <v>1000</v>
          </cell>
          <cell r="J154">
            <v>0</v>
          </cell>
          <cell r="K154">
            <v>2000</v>
          </cell>
          <cell r="M154">
            <v>190</v>
          </cell>
        </row>
        <row r="155">
          <cell r="A155">
            <v>2078473</v>
          </cell>
          <cell r="B155" t="str">
            <v>19.878.404/022-35</v>
          </cell>
          <cell r="C155" t="str">
            <v xml:space="preserve">Hospital Dr. Luiz Camargo da Fonseca e Silva </v>
          </cell>
          <cell r="D155" t="str">
            <v>BAIXADA SANTISTA</v>
          </cell>
          <cell r="E155" t="str">
            <v>CUBATAO</v>
          </cell>
          <cell r="F155">
            <v>351350</v>
          </cell>
          <cell r="G155" t="str">
            <v>Municipal</v>
          </cell>
          <cell r="H155" t="str">
            <v>Priv.s. fins lucrativos</v>
          </cell>
          <cell r="I155">
            <v>1950</v>
          </cell>
          <cell r="J155">
            <v>2821</v>
          </cell>
          <cell r="K155">
            <v>3900</v>
          </cell>
          <cell r="M155">
            <v>380</v>
          </cell>
        </row>
        <row r="156">
          <cell r="A156">
            <v>2078503</v>
          </cell>
          <cell r="B156">
            <v>53894218000101</v>
          </cell>
          <cell r="C156" t="str">
            <v>IRMANDADE DA SANTA CASA DE MISERICÓRDIA DE PENÁPOLIS</v>
          </cell>
          <cell r="D156" t="str">
            <v>ARAÇATUBA</v>
          </cell>
          <cell r="E156" t="str">
            <v>PENAPOLIS</v>
          </cell>
          <cell r="F156">
            <v>353730</v>
          </cell>
          <cell r="G156" t="str">
            <v>Municipal</v>
          </cell>
          <cell r="H156" t="str">
            <v>Priv.s. fins lucrativos</v>
          </cell>
          <cell r="I156">
            <v>4000</v>
          </cell>
          <cell r="J156">
            <v>0</v>
          </cell>
          <cell r="K156">
            <v>8000</v>
          </cell>
          <cell r="M156">
            <v>780</v>
          </cell>
        </row>
        <row r="157">
          <cell r="A157">
            <v>2078538</v>
          </cell>
          <cell r="B157">
            <v>45780061000157</v>
          </cell>
          <cell r="C157" t="str">
            <v>Hospital Municipal Nossa Senhora Aparecida de Itupeva</v>
          </cell>
          <cell r="D157" t="str">
            <v>CAMPINAS</v>
          </cell>
          <cell r="E157" t="str">
            <v>ITUPEVA</v>
          </cell>
          <cell r="F157">
            <v>352400</v>
          </cell>
          <cell r="G157" t="str">
            <v>Municipal</v>
          </cell>
          <cell r="H157" t="str">
            <v>Priv.s. fins lucrativos</v>
          </cell>
          <cell r="I157">
            <v>4500</v>
          </cell>
          <cell r="J157">
            <v>2250</v>
          </cell>
          <cell r="K157">
            <v>4500</v>
          </cell>
          <cell r="M157">
            <v>440</v>
          </cell>
        </row>
        <row r="158">
          <cell r="A158">
            <v>2078546</v>
          </cell>
          <cell r="B158">
            <v>59086215000110</v>
          </cell>
          <cell r="C158" t="str">
            <v>SANTA CASA DE MISERICORDIA DE SÃO BENTO DO SAPUCAÍ</v>
          </cell>
          <cell r="D158" t="str">
            <v>TAUBATÉ</v>
          </cell>
          <cell r="E158" t="str">
            <v>SAO BENTO DO SAPUCAI</v>
          </cell>
          <cell r="F158">
            <v>354860</v>
          </cell>
          <cell r="G158" t="str">
            <v>Municipal</v>
          </cell>
          <cell r="H158" t="str">
            <v>Priv.s. fins lucrativos</v>
          </cell>
          <cell r="I158">
            <v>20</v>
          </cell>
          <cell r="J158">
            <v>20</v>
          </cell>
          <cell r="K158">
            <v>40</v>
          </cell>
          <cell r="M158">
            <v>0</v>
          </cell>
        </row>
        <row r="159">
          <cell r="A159">
            <v>2078848</v>
          </cell>
          <cell r="B159">
            <v>43464197000122</v>
          </cell>
          <cell r="C159" t="str">
            <v>Santa Casa Anna Cintra</v>
          </cell>
          <cell r="D159" t="str">
            <v>CAMPINAS</v>
          </cell>
          <cell r="E159" t="str">
            <v>AMPARO</v>
          </cell>
          <cell r="F159">
            <v>350190</v>
          </cell>
          <cell r="G159" t="str">
            <v>Municipal</v>
          </cell>
          <cell r="H159" t="str">
            <v>Priv.s. fins lucrativos</v>
          </cell>
          <cell r="I159">
            <v>600</v>
          </cell>
          <cell r="J159">
            <v>250</v>
          </cell>
          <cell r="K159">
            <v>6000</v>
          </cell>
          <cell r="M159">
            <v>580</v>
          </cell>
        </row>
        <row r="160">
          <cell r="A160">
            <v>2079097</v>
          </cell>
          <cell r="B160">
            <v>46886149000110</v>
          </cell>
          <cell r="C160" t="str">
            <v>ASSOCIAÇÃO BENEFICENTE SANTA CASA DE MISERICÓRDIA DE CAPÃO BONITO</v>
          </cell>
          <cell r="D160" t="str">
            <v>SOROCABA</v>
          </cell>
          <cell r="E160" t="str">
            <v>CAPAO BONITO</v>
          </cell>
          <cell r="F160">
            <v>351020</v>
          </cell>
          <cell r="G160" t="str">
            <v>Municipal</v>
          </cell>
          <cell r="H160" t="str">
            <v>Priv.s. fins lucrativos</v>
          </cell>
          <cell r="I160">
            <v>6000</v>
          </cell>
          <cell r="J160">
            <v>745</v>
          </cell>
          <cell r="K160">
            <v>6000</v>
          </cell>
          <cell r="M160">
            <v>580</v>
          </cell>
        </row>
        <row r="161">
          <cell r="A161">
            <v>2079135</v>
          </cell>
          <cell r="B161">
            <v>72189582000107</v>
          </cell>
          <cell r="C161" t="str">
            <v>Santa Casa de Misericórdia de Tatuí</v>
          </cell>
          <cell r="D161" t="str">
            <v>SOROCABA</v>
          </cell>
          <cell r="E161" t="str">
            <v>TATUI</v>
          </cell>
          <cell r="F161">
            <v>355400</v>
          </cell>
          <cell r="G161" t="str">
            <v>Municipal</v>
          </cell>
          <cell r="H161" t="str">
            <v>Priv.s. fins lucrativos</v>
          </cell>
          <cell r="I161">
            <v>12000</v>
          </cell>
          <cell r="J161">
            <v>0</v>
          </cell>
          <cell r="K161">
            <v>15000</v>
          </cell>
          <cell r="M161">
            <v>1460</v>
          </cell>
        </row>
        <row r="162">
          <cell r="A162">
            <v>2079232</v>
          </cell>
          <cell r="B162">
            <v>56725385000109</v>
          </cell>
          <cell r="C162" t="str">
            <v>Santa Casa de Misericórdia de Santa Barbara D Oeste</v>
          </cell>
          <cell r="D162" t="str">
            <v>CAMPINAS</v>
          </cell>
          <cell r="E162" t="str">
            <v>SANTA BARBARA D'OESTE</v>
          </cell>
          <cell r="F162">
            <v>354580</v>
          </cell>
          <cell r="G162" t="str">
            <v>Municipal</v>
          </cell>
          <cell r="H162" t="str">
            <v>Priv.s. fins lucrativos</v>
          </cell>
          <cell r="I162">
            <v>8205</v>
          </cell>
          <cell r="J162">
            <v>200</v>
          </cell>
          <cell r="K162">
            <v>18000</v>
          </cell>
          <cell r="M162">
            <v>1750</v>
          </cell>
        </row>
        <row r="163">
          <cell r="A163">
            <v>2079283</v>
          </cell>
          <cell r="B163">
            <v>44880110000160</v>
          </cell>
          <cell r="C163" t="str">
            <v>SANTA CASA E MATERNIDADE DE PANORAMA</v>
          </cell>
          <cell r="D163" t="str">
            <v>PRESIDENTE PRUDENTE</v>
          </cell>
          <cell r="E163" t="str">
            <v>PANORAMA</v>
          </cell>
          <cell r="F163">
            <v>353540</v>
          </cell>
          <cell r="G163" t="str">
            <v>Municipal</v>
          </cell>
          <cell r="H163" t="str">
            <v>Priv.s. fins lucrativos</v>
          </cell>
          <cell r="I163">
            <v>10</v>
          </cell>
          <cell r="J163">
            <v>55</v>
          </cell>
          <cell r="K163">
            <v>20</v>
          </cell>
          <cell r="M163">
            <v>0</v>
          </cell>
        </row>
        <row r="164">
          <cell r="A164">
            <v>2079313</v>
          </cell>
          <cell r="B164">
            <v>45721180000139</v>
          </cell>
          <cell r="C164" t="str">
            <v>Santa Casa de Misericórdia de Cabreúva</v>
          </cell>
          <cell r="D164" t="str">
            <v>CAMPINAS</v>
          </cell>
          <cell r="E164" t="str">
            <v>CABREUVA</v>
          </cell>
          <cell r="F164">
            <v>350840</v>
          </cell>
          <cell r="G164" t="str">
            <v>Municipal</v>
          </cell>
          <cell r="H164" t="str">
            <v>Priv.s. fins lucrativos</v>
          </cell>
          <cell r="I164">
            <v>2500</v>
          </cell>
          <cell r="J164">
            <v>0</v>
          </cell>
          <cell r="K164">
            <v>5000</v>
          </cell>
          <cell r="M164">
            <v>490</v>
          </cell>
        </row>
        <row r="165">
          <cell r="A165">
            <v>2079321</v>
          </cell>
          <cell r="B165">
            <v>50819523000132</v>
          </cell>
          <cell r="C165" t="str">
            <v>Grupo de Pesquisa e Assistência ao Câncer Infantil de Sorocaba- GPACI</v>
          </cell>
          <cell r="D165" t="str">
            <v>SOROCABA</v>
          </cell>
          <cell r="E165" t="str">
            <v>SOROCABA</v>
          </cell>
          <cell r="F165">
            <v>355220</v>
          </cell>
          <cell r="G165" t="str">
            <v>Municipal</v>
          </cell>
          <cell r="H165" t="str">
            <v>Priv.s. fins lucrativos</v>
          </cell>
          <cell r="I165">
            <v>1000</v>
          </cell>
          <cell r="J165">
            <v>200</v>
          </cell>
          <cell r="K165">
            <v>2000</v>
          </cell>
          <cell r="M165">
            <v>190</v>
          </cell>
        </row>
        <row r="166">
          <cell r="A166">
            <v>2079348</v>
          </cell>
          <cell r="B166">
            <v>49376858000144</v>
          </cell>
          <cell r="C166" t="str">
            <v>Santa Casa de Misericórdia de Igarapava/SP</v>
          </cell>
          <cell r="D166" t="str">
            <v>FRANCA</v>
          </cell>
          <cell r="E166" t="str">
            <v>IGARAPAVA</v>
          </cell>
          <cell r="F166">
            <v>352010</v>
          </cell>
          <cell r="G166" t="str">
            <v>Municipal</v>
          </cell>
          <cell r="H166" t="str">
            <v>Priv.s. fins lucrativos</v>
          </cell>
          <cell r="I166">
            <v>550</v>
          </cell>
          <cell r="J166">
            <v>363</v>
          </cell>
          <cell r="K166">
            <v>1100</v>
          </cell>
          <cell r="M166">
            <v>110</v>
          </cell>
        </row>
        <row r="167">
          <cell r="A167">
            <v>2079461</v>
          </cell>
          <cell r="B167">
            <v>44435451000127</v>
          </cell>
          <cell r="C167" t="str">
            <v>SANTA CASA DE MISERICÓRDIA SÃO FRANCISCO</v>
          </cell>
          <cell r="D167" t="str">
            <v>ARAÇATUBA</v>
          </cell>
          <cell r="E167" t="str">
            <v>BURITAMA</v>
          </cell>
          <cell r="F167">
            <v>350810</v>
          </cell>
          <cell r="G167" t="str">
            <v>Municipal</v>
          </cell>
          <cell r="H167" t="str">
            <v>Priv.s. fins lucrativos</v>
          </cell>
          <cell r="I167">
            <v>28</v>
          </cell>
          <cell r="J167">
            <v>159</v>
          </cell>
          <cell r="K167">
            <v>56</v>
          </cell>
          <cell r="M167">
            <v>10</v>
          </cell>
        </row>
        <row r="168">
          <cell r="A168">
            <v>2079852</v>
          </cell>
          <cell r="B168" t="str">
            <v>54.344.833/0001-07</v>
          </cell>
          <cell r="C168" t="str">
            <v>SANTA CASA DE PIRACAIA</v>
          </cell>
          <cell r="D168" t="str">
            <v>CAMPINAS</v>
          </cell>
          <cell r="E168" t="str">
            <v>PIRACAIA</v>
          </cell>
          <cell r="F168">
            <v>353860</v>
          </cell>
          <cell r="G168" t="str">
            <v>Municipal</v>
          </cell>
          <cell r="H168" t="str">
            <v>Priv.s. fins lucrativos</v>
          </cell>
          <cell r="I168">
            <v>300</v>
          </cell>
          <cell r="J168">
            <v>10</v>
          </cell>
          <cell r="K168">
            <v>600</v>
          </cell>
          <cell r="M168">
            <v>60</v>
          </cell>
        </row>
        <row r="169">
          <cell r="A169">
            <v>2079879</v>
          </cell>
          <cell r="B169">
            <v>45437175000107</v>
          </cell>
          <cell r="C169" t="str">
            <v>Santa Casa de Misericórdia de Taquarituba</v>
          </cell>
          <cell r="D169" t="str">
            <v>BAURU</v>
          </cell>
          <cell r="E169" t="str">
            <v>TAQUARITUBA</v>
          </cell>
          <cell r="F169">
            <v>355380</v>
          </cell>
          <cell r="G169" t="str">
            <v>Municipal</v>
          </cell>
          <cell r="H169" t="str">
            <v>Priv.s. fins lucrativos</v>
          </cell>
          <cell r="I169">
            <v>3000</v>
          </cell>
          <cell r="J169">
            <v>1200</v>
          </cell>
          <cell r="K169">
            <v>5000</v>
          </cell>
          <cell r="M169">
            <v>490</v>
          </cell>
        </row>
        <row r="170">
          <cell r="A170">
            <v>2079917</v>
          </cell>
          <cell r="B170">
            <v>46959862000147</v>
          </cell>
          <cell r="C170" t="str">
            <v>IRMANDADE DA SANTA CASA DE LOUVEIRA</v>
          </cell>
          <cell r="D170" t="str">
            <v>CAMPINAS</v>
          </cell>
          <cell r="E170" t="str">
            <v>LOUVEIRA</v>
          </cell>
          <cell r="F170">
            <v>352730</v>
          </cell>
          <cell r="G170" t="str">
            <v>Municipal</v>
          </cell>
          <cell r="H170" t="str">
            <v>Priv.s. fins lucrativos</v>
          </cell>
          <cell r="I170">
            <v>2500</v>
          </cell>
          <cell r="J170">
            <v>600</v>
          </cell>
          <cell r="K170">
            <v>5000</v>
          </cell>
          <cell r="M170">
            <v>490</v>
          </cell>
        </row>
        <row r="171">
          <cell r="A171">
            <v>2079925</v>
          </cell>
          <cell r="B171">
            <v>55141725000191</v>
          </cell>
          <cell r="C171" t="str">
            <v>Irmandade da Santa Casa de Misericordia de Porto Feliz</v>
          </cell>
          <cell r="D171" t="str">
            <v>SOROCABA</v>
          </cell>
          <cell r="E171" t="str">
            <v>PORTO FELIZ</v>
          </cell>
          <cell r="F171">
            <v>354060</v>
          </cell>
          <cell r="G171" t="str">
            <v>Municipal</v>
          </cell>
          <cell r="H171" t="str">
            <v>Priv.s. fins lucrativos</v>
          </cell>
          <cell r="I171">
            <v>678</v>
          </cell>
          <cell r="J171">
            <v>1478</v>
          </cell>
          <cell r="K171">
            <v>1300</v>
          </cell>
          <cell r="M171">
            <v>130</v>
          </cell>
        </row>
        <row r="172">
          <cell r="A172">
            <v>2079976</v>
          </cell>
          <cell r="B172">
            <v>51332658000131</v>
          </cell>
          <cell r="C172" t="str">
            <v>IRMANDADE DA SANTA CASA DE MISERICORDIA DE LARANJAL PAULISTA</v>
          </cell>
          <cell r="D172" t="str">
            <v>BAURU</v>
          </cell>
          <cell r="E172" t="str">
            <v>LARANJAL PAULISTA</v>
          </cell>
          <cell r="F172">
            <v>352640</v>
          </cell>
          <cell r="G172" t="str">
            <v>Municipal</v>
          </cell>
          <cell r="H172" t="str">
            <v>Priv.s. fins lucrativos</v>
          </cell>
          <cell r="I172">
            <v>2500</v>
          </cell>
          <cell r="J172">
            <v>477</v>
          </cell>
          <cell r="K172">
            <v>2000</v>
          </cell>
          <cell r="M172">
            <v>190</v>
          </cell>
        </row>
        <row r="173">
          <cell r="A173">
            <v>2080052</v>
          </cell>
          <cell r="B173">
            <v>52543766000116</v>
          </cell>
          <cell r="C173" t="str">
            <v>Santa Casa de Misericórdia de Mogi das Cruzes - Mantenedora do Hospital Nossa Senhhora Aparecida</v>
          </cell>
          <cell r="D173" t="str">
            <v>GRANDE S. PAULO</v>
          </cell>
          <cell r="E173" t="str">
            <v>MOGI DAS CRUZES</v>
          </cell>
          <cell r="F173">
            <v>353060</v>
          </cell>
          <cell r="G173" t="str">
            <v>Municipal</v>
          </cell>
          <cell r="H173" t="str">
            <v>Priv.s. fins lucrativos</v>
          </cell>
          <cell r="I173">
            <v>367</v>
          </cell>
          <cell r="J173">
            <v>620</v>
          </cell>
          <cell r="K173">
            <v>734</v>
          </cell>
          <cell r="M173">
            <v>70</v>
          </cell>
        </row>
        <row r="174">
          <cell r="A174">
            <v>2080184</v>
          </cell>
          <cell r="B174">
            <v>46634440000100</v>
          </cell>
          <cell r="C174" t="str">
            <v>Hospital Municipal de Itu</v>
          </cell>
          <cell r="D174" t="str">
            <v>SOROCABA</v>
          </cell>
          <cell r="E174" t="str">
            <v>ITU</v>
          </cell>
          <cell r="F174">
            <v>352390</v>
          </cell>
          <cell r="G174" t="str">
            <v>Municipal</v>
          </cell>
          <cell r="H174" t="str">
            <v>Priv.s. fins lucrativos</v>
          </cell>
          <cell r="I174">
            <v>2680</v>
          </cell>
          <cell r="J174">
            <v>324</v>
          </cell>
          <cell r="K174">
            <v>5360</v>
          </cell>
          <cell r="M174">
            <v>520</v>
          </cell>
        </row>
        <row r="175">
          <cell r="A175">
            <v>2080354</v>
          </cell>
          <cell r="B175">
            <v>58194622000188</v>
          </cell>
          <cell r="C175" t="str">
            <v>HOSPITAL SANTO ANTONIO SANTOS</v>
          </cell>
          <cell r="D175" t="str">
            <v>BAIXADA SANTISTA</v>
          </cell>
          <cell r="E175" t="str">
            <v>SANTOS</v>
          </cell>
          <cell r="F175">
            <v>354850</v>
          </cell>
          <cell r="G175" t="str">
            <v>Municipal</v>
          </cell>
          <cell r="H175" t="str">
            <v>Priv.s. fins lucrativos</v>
          </cell>
          <cell r="I175">
            <v>1020</v>
          </cell>
          <cell r="J175">
            <v>0</v>
          </cell>
          <cell r="K175">
            <v>2000</v>
          </cell>
          <cell r="M175">
            <v>190</v>
          </cell>
        </row>
        <row r="176">
          <cell r="A176">
            <v>2080362</v>
          </cell>
          <cell r="B176" t="str">
            <v>02927389000140</v>
          </cell>
          <cell r="C176" t="str">
            <v>Associação Casa de Saúde Beneficente de Indiaporã</v>
          </cell>
          <cell r="D176" t="str">
            <v>S. JOSÉ R. PRETO</v>
          </cell>
          <cell r="E176" t="str">
            <v>INDIAPORA</v>
          </cell>
          <cell r="F176">
            <v>352070</v>
          </cell>
          <cell r="G176" t="str">
            <v>Municipal</v>
          </cell>
          <cell r="H176" t="str">
            <v>Priv.s. fins lucrativos</v>
          </cell>
          <cell r="I176">
            <v>50</v>
          </cell>
          <cell r="J176">
            <v>23</v>
          </cell>
          <cell r="K176">
            <v>100</v>
          </cell>
          <cell r="M176">
            <v>10</v>
          </cell>
        </row>
        <row r="177">
          <cell r="A177">
            <v>2080400</v>
          </cell>
          <cell r="B177">
            <v>55990451000105</v>
          </cell>
          <cell r="C177" t="str">
            <v>SOCIEDADE PORTUGUESA BENEFICENCIA</v>
          </cell>
          <cell r="D177" t="str">
            <v>RIBEIRÃO PRETO</v>
          </cell>
          <cell r="E177" t="str">
            <v>RIBEIRAO PRETO</v>
          </cell>
          <cell r="F177">
            <v>354340</v>
          </cell>
          <cell r="G177" t="str">
            <v>Municipal</v>
          </cell>
          <cell r="H177" t="str">
            <v>Priv.s. fins lucrativos</v>
          </cell>
          <cell r="I177">
            <v>15000</v>
          </cell>
          <cell r="J177">
            <v>3400</v>
          </cell>
          <cell r="K177">
            <v>15000</v>
          </cell>
          <cell r="M177">
            <v>1460</v>
          </cell>
        </row>
        <row r="178">
          <cell r="A178">
            <v>2080443</v>
          </cell>
          <cell r="B178">
            <v>60332673000170</v>
          </cell>
          <cell r="C178" t="str">
            <v>Irmandade da Casa Pia de Paulo</v>
          </cell>
          <cell r="D178" t="str">
            <v>BAURU</v>
          </cell>
          <cell r="E178" t="str">
            <v>SAO MANUEL</v>
          </cell>
          <cell r="F178">
            <v>355010</v>
          </cell>
          <cell r="G178" t="str">
            <v>Municipal</v>
          </cell>
          <cell r="H178" t="str">
            <v>Priv.s. fins lucrativos</v>
          </cell>
          <cell r="I178">
            <v>3000</v>
          </cell>
          <cell r="J178">
            <v>340</v>
          </cell>
          <cell r="K178">
            <v>3000</v>
          </cell>
          <cell r="M178">
            <v>290</v>
          </cell>
        </row>
        <row r="179">
          <cell r="A179">
            <v>2080451</v>
          </cell>
          <cell r="B179">
            <v>45705765000119</v>
          </cell>
          <cell r="C179" t="str">
            <v>IRMANDADE DA SANTA CASA DE MISERICORDIA DE IPUA</v>
          </cell>
          <cell r="D179" t="str">
            <v>FRANCA</v>
          </cell>
          <cell r="E179" t="str">
            <v>IPUA</v>
          </cell>
          <cell r="F179">
            <v>352130</v>
          </cell>
          <cell r="G179" t="str">
            <v>Municipal</v>
          </cell>
          <cell r="H179" t="str">
            <v>Priv.s. fins lucrativos</v>
          </cell>
          <cell r="I179">
            <v>4000</v>
          </cell>
          <cell r="J179">
            <v>1661</v>
          </cell>
          <cell r="K179">
            <v>8000</v>
          </cell>
          <cell r="M179">
            <v>780</v>
          </cell>
        </row>
        <row r="180">
          <cell r="A180">
            <v>2080508</v>
          </cell>
          <cell r="B180">
            <v>44852267000182</v>
          </cell>
          <cell r="C180" t="str">
            <v>Hospital e Santa Casa de Misericórdia de Álvares Machado</v>
          </cell>
          <cell r="D180" t="str">
            <v>PRESIDENTE PRUDENTE</v>
          </cell>
          <cell r="E180" t="str">
            <v>ALVARES MACHADO</v>
          </cell>
          <cell r="F180">
            <v>350130</v>
          </cell>
          <cell r="G180" t="str">
            <v>Municipal</v>
          </cell>
          <cell r="H180" t="str">
            <v>Priv.s. fins lucrativos</v>
          </cell>
          <cell r="I180">
            <v>110</v>
          </cell>
          <cell r="J180">
            <v>58</v>
          </cell>
          <cell r="K180">
            <v>320</v>
          </cell>
          <cell r="M180">
            <v>30</v>
          </cell>
        </row>
        <row r="181">
          <cell r="A181">
            <v>2080842</v>
          </cell>
          <cell r="B181">
            <v>50832898000132</v>
          </cell>
          <cell r="C181" t="str">
            <v>ASSOCIACAO DE CARIDADE DA SANTA CASA DE MISERICÓRDIA IMACULADA CONCEIÇÃO</v>
          </cell>
          <cell r="D181" t="str">
            <v>MARÍLIA</v>
          </cell>
          <cell r="E181" t="str">
            <v>CANDIDO MOTA</v>
          </cell>
          <cell r="F181">
            <v>351000</v>
          </cell>
          <cell r="G181" t="str">
            <v>Municipal</v>
          </cell>
          <cell r="H181" t="str">
            <v>Priv.s. fins lucrativos</v>
          </cell>
          <cell r="I181">
            <v>165</v>
          </cell>
          <cell r="J181">
            <v>30</v>
          </cell>
          <cell r="K181">
            <v>200</v>
          </cell>
          <cell r="M181">
            <v>20</v>
          </cell>
        </row>
        <row r="182">
          <cell r="A182">
            <v>2080923</v>
          </cell>
          <cell r="B182" t="str">
            <v>59.901.454/0001-86</v>
          </cell>
          <cell r="C182" t="str">
            <v>Santa Casa de Misericórdia Hospital São Vicente</v>
          </cell>
          <cell r="D182" t="str">
            <v>S. JOÃO B. VISTA</v>
          </cell>
          <cell r="E182" t="str">
            <v>SAO JOSE DO RIO PARDO</v>
          </cell>
          <cell r="F182">
            <v>354970</v>
          </cell>
          <cell r="G182" t="str">
            <v>Municipal</v>
          </cell>
          <cell r="H182" t="str">
            <v>Priv.s. fins lucrativos</v>
          </cell>
          <cell r="I182">
            <v>2327</v>
          </cell>
          <cell r="J182">
            <v>500</v>
          </cell>
          <cell r="K182">
            <v>1000</v>
          </cell>
          <cell r="M182">
            <v>100</v>
          </cell>
        </row>
        <row r="183">
          <cell r="A183">
            <v>2080931</v>
          </cell>
          <cell r="B183">
            <v>59610394000142</v>
          </cell>
          <cell r="C183" t="str">
            <v>SANTA CASA DE SAO CARLOS</v>
          </cell>
          <cell r="D183" t="str">
            <v>ARARAQUARA</v>
          </cell>
          <cell r="E183" t="str">
            <v>SAO CARLOS</v>
          </cell>
          <cell r="F183">
            <v>354890</v>
          </cell>
          <cell r="G183" t="str">
            <v>Municipal</v>
          </cell>
          <cell r="H183" t="str">
            <v>Priv.s. fins lucrativos</v>
          </cell>
          <cell r="I183">
            <v>18587</v>
          </cell>
          <cell r="J183">
            <v>1979</v>
          </cell>
          <cell r="K183">
            <v>25000</v>
          </cell>
          <cell r="M183">
            <v>2430</v>
          </cell>
        </row>
        <row r="184">
          <cell r="A184">
            <v>2080958</v>
          </cell>
          <cell r="B184">
            <v>53593398000183</v>
          </cell>
          <cell r="C184" t="str">
            <v>SANTA CASA DE MISERICÓRDIA DE PALMITAL</v>
          </cell>
          <cell r="D184" t="str">
            <v>MARÍLIA</v>
          </cell>
          <cell r="E184" t="str">
            <v>PALMITAL</v>
          </cell>
          <cell r="F184">
            <v>353530</v>
          </cell>
          <cell r="G184" t="str">
            <v>Municipal</v>
          </cell>
          <cell r="H184" t="str">
            <v>Priv.s. fins lucrativos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</row>
        <row r="185">
          <cell r="A185">
            <v>2081083</v>
          </cell>
          <cell r="B185">
            <v>44364826000105</v>
          </cell>
          <cell r="C185" t="str">
            <v>Santa Casa de Misericórdia de Assis</v>
          </cell>
          <cell r="D185" t="str">
            <v>MARÍLIA</v>
          </cell>
          <cell r="E185" t="str">
            <v>ASSIS</v>
          </cell>
          <cell r="F185">
            <v>350400</v>
          </cell>
          <cell r="G185" t="str">
            <v>Municipal</v>
          </cell>
          <cell r="H185" t="str">
            <v>Priv.s. fins lucrativos</v>
          </cell>
          <cell r="I185">
            <v>14400</v>
          </cell>
          <cell r="J185">
            <v>0</v>
          </cell>
          <cell r="K185">
            <v>14400</v>
          </cell>
          <cell r="M185">
            <v>1400</v>
          </cell>
        </row>
        <row r="186">
          <cell r="A186">
            <v>2081164</v>
          </cell>
          <cell r="B186">
            <v>13370183000189</v>
          </cell>
          <cell r="C186" t="str">
            <v>FUNDAÇÃO HOSPITAL SANTA LYDIA</v>
          </cell>
          <cell r="D186" t="str">
            <v>RIBEIRÃO PRETO</v>
          </cell>
          <cell r="E186" t="str">
            <v>RIBEIRAO PRETO</v>
          </cell>
          <cell r="F186">
            <v>354340</v>
          </cell>
          <cell r="G186" t="str">
            <v>Municipal</v>
          </cell>
          <cell r="H186" t="str">
            <v>Priv.s. fins lucrativos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</row>
        <row r="187">
          <cell r="A187">
            <v>2081253</v>
          </cell>
          <cell r="B187">
            <v>44215341000150</v>
          </cell>
          <cell r="C187" t="str">
            <v>IRMANDADE DA SANTA CASA DE MISERICORDIA DE ARARAS</v>
          </cell>
          <cell r="D187" t="str">
            <v>PIRACICABA</v>
          </cell>
          <cell r="E187" t="str">
            <v>ARARAS</v>
          </cell>
          <cell r="F187">
            <v>350330</v>
          </cell>
          <cell r="G187" t="str">
            <v>Municipal</v>
          </cell>
          <cell r="H187" t="str">
            <v>Priv.s. fins lucrativos</v>
          </cell>
          <cell r="I187">
            <v>33000</v>
          </cell>
          <cell r="J187">
            <v>500</v>
          </cell>
          <cell r="K187">
            <v>15000</v>
          </cell>
          <cell r="M187">
            <v>1460</v>
          </cell>
        </row>
        <row r="188">
          <cell r="A188">
            <v>2081350</v>
          </cell>
          <cell r="B188">
            <v>54667316000160</v>
          </cell>
          <cell r="C188" t="str">
            <v>Sociedade de Beneficência de Piraju</v>
          </cell>
          <cell r="D188" t="str">
            <v>BAURU</v>
          </cell>
          <cell r="E188" t="str">
            <v>PIRAJU</v>
          </cell>
          <cell r="F188">
            <v>353880</v>
          </cell>
          <cell r="G188" t="str">
            <v>Municipal</v>
          </cell>
          <cell r="H188" t="str">
            <v>Priv.s. fins lucrativos</v>
          </cell>
          <cell r="I188">
            <v>900</v>
          </cell>
          <cell r="J188">
            <v>677</v>
          </cell>
          <cell r="K188">
            <v>1000</v>
          </cell>
          <cell r="M188">
            <v>100</v>
          </cell>
        </row>
        <row r="189">
          <cell r="A189">
            <v>2081385</v>
          </cell>
          <cell r="B189">
            <v>72699119000105</v>
          </cell>
          <cell r="C189" t="str">
            <v>IRM. DA STA CASA DE MS. DE TUPI PAULISTA</v>
          </cell>
          <cell r="D189" t="str">
            <v>PRESIDENTE PRUDENTE</v>
          </cell>
          <cell r="E189" t="str">
            <v>TUPI PAULISTA</v>
          </cell>
          <cell r="F189">
            <v>355510</v>
          </cell>
          <cell r="G189" t="str">
            <v>Municipal</v>
          </cell>
          <cell r="H189" t="str">
            <v>Priv.s. fins lucrativos</v>
          </cell>
          <cell r="I189">
            <v>900</v>
          </cell>
          <cell r="J189">
            <v>300</v>
          </cell>
          <cell r="K189">
            <v>1800</v>
          </cell>
          <cell r="M189">
            <v>170</v>
          </cell>
        </row>
        <row r="190">
          <cell r="A190">
            <v>2081458</v>
          </cell>
          <cell r="B190">
            <v>51473692000126</v>
          </cell>
          <cell r="C190" t="str">
            <v>Irmandade da Santa Casa de Misericórdia de Limeira</v>
          </cell>
          <cell r="D190" t="str">
            <v>PIRACICABA</v>
          </cell>
          <cell r="E190" t="str">
            <v>LIMEIRA</v>
          </cell>
          <cell r="F190">
            <v>352690</v>
          </cell>
          <cell r="G190" t="str">
            <v>Municipal</v>
          </cell>
          <cell r="H190" t="str">
            <v>Priv.s. fins lucrativos</v>
          </cell>
          <cell r="I190">
            <v>5900</v>
          </cell>
          <cell r="J190">
            <v>594</v>
          </cell>
          <cell r="K190">
            <v>11000</v>
          </cell>
          <cell r="M190">
            <v>1070</v>
          </cell>
        </row>
        <row r="191">
          <cell r="A191">
            <v>2081512</v>
          </cell>
          <cell r="B191">
            <v>48547806000120</v>
          </cell>
          <cell r="C191" t="str">
            <v>Irmandade Senhor dos Passos e Santa Casa de Misericórdia de Guaratinguetá</v>
          </cell>
          <cell r="D191" t="str">
            <v>TAUBATÉ</v>
          </cell>
          <cell r="E191" t="str">
            <v>GUARATINGUETA</v>
          </cell>
          <cell r="F191">
            <v>351840</v>
          </cell>
          <cell r="G191" t="str">
            <v>Municipal</v>
          </cell>
          <cell r="H191" t="str">
            <v>Priv.s. fins lucrativos</v>
          </cell>
          <cell r="I191">
            <v>1290</v>
          </cell>
          <cell r="J191">
            <v>219</v>
          </cell>
          <cell r="K191">
            <v>2580</v>
          </cell>
          <cell r="M191">
            <v>250</v>
          </cell>
        </row>
        <row r="192">
          <cell r="A192">
            <v>2081571</v>
          </cell>
          <cell r="B192">
            <v>49017353000193</v>
          </cell>
          <cell r="C192" t="str">
            <v>Hospital Santa Casa de Misericórdia de Riolândia</v>
          </cell>
          <cell r="D192" t="str">
            <v>S. JOSÉ R. PRETO</v>
          </cell>
          <cell r="E192" t="str">
            <v>RIOLANDIA</v>
          </cell>
          <cell r="F192">
            <v>354420</v>
          </cell>
          <cell r="G192" t="str">
            <v>Municipal</v>
          </cell>
          <cell r="H192" t="str">
            <v>Priv.s. fins lucrativos</v>
          </cell>
          <cell r="I192">
            <v>8</v>
          </cell>
          <cell r="J192">
            <v>28</v>
          </cell>
          <cell r="K192">
            <v>16</v>
          </cell>
          <cell r="M192">
            <v>0</v>
          </cell>
        </row>
        <row r="193">
          <cell r="A193">
            <v>2081644</v>
          </cell>
          <cell r="B193">
            <v>51612828000131</v>
          </cell>
          <cell r="C193" t="str">
            <v>HOSPITAL E MATERNIDADE FREI GALVAO</v>
          </cell>
          <cell r="D193" t="str">
            <v>TAUBATÉ</v>
          </cell>
          <cell r="E193" t="str">
            <v>GUARATINGUETA</v>
          </cell>
          <cell r="F193">
            <v>351840</v>
          </cell>
          <cell r="G193" t="str">
            <v>Municipal</v>
          </cell>
          <cell r="H193" t="str">
            <v>Priv.s. fins lucrativos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</row>
        <row r="194">
          <cell r="A194">
            <v>2081652</v>
          </cell>
          <cell r="B194">
            <v>48433452000193</v>
          </cell>
          <cell r="C194" t="str">
            <v>Santa Casa  de Misericórdia Nossa Senhora das Dores de General Salgado</v>
          </cell>
          <cell r="D194" t="str">
            <v>S. JOSÉ R. PRETO</v>
          </cell>
          <cell r="E194" t="str">
            <v>GENERAL SALGADO</v>
          </cell>
          <cell r="F194">
            <v>351690</v>
          </cell>
          <cell r="G194" t="str">
            <v>Municipal</v>
          </cell>
          <cell r="H194" t="str">
            <v>Priv.s. fins lucrativos</v>
          </cell>
          <cell r="I194">
            <v>75</v>
          </cell>
          <cell r="J194">
            <v>0</v>
          </cell>
          <cell r="K194">
            <v>150</v>
          </cell>
          <cell r="M194">
            <v>10</v>
          </cell>
        </row>
        <row r="195">
          <cell r="A195">
            <v>2081660</v>
          </cell>
          <cell r="B195">
            <v>47644406000170</v>
          </cell>
          <cell r="C195" t="str">
            <v>Irmandade da Santa Casa de Ipaussu</v>
          </cell>
          <cell r="D195" t="str">
            <v>MARÍLIA</v>
          </cell>
          <cell r="E195" t="str">
            <v>IPAUSSU</v>
          </cell>
          <cell r="F195">
            <v>352090</v>
          </cell>
          <cell r="G195" t="str">
            <v>Municipal</v>
          </cell>
          <cell r="H195" t="str">
            <v>Priv.s. fins lucrativos</v>
          </cell>
          <cell r="I195">
            <v>2400</v>
          </cell>
          <cell r="J195">
            <v>53</v>
          </cell>
          <cell r="K195">
            <v>2400</v>
          </cell>
          <cell r="M195">
            <v>230</v>
          </cell>
        </row>
        <row r="196">
          <cell r="A196">
            <v>2081717</v>
          </cell>
          <cell r="B196">
            <v>47544663000130</v>
          </cell>
          <cell r="C196" t="str">
            <v>IRMANDADE SANTA CASA DE MISERICORDIA DE DESCALVADO</v>
          </cell>
          <cell r="D196" t="str">
            <v>ARARAQUARA</v>
          </cell>
          <cell r="E196" t="str">
            <v>DESCALVADO</v>
          </cell>
          <cell r="F196">
            <v>351370</v>
          </cell>
          <cell r="G196" t="str">
            <v>Municipal</v>
          </cell>
          <cell r="H196" t="str">
            <v>Priv.s. fins lucrativos</v>
          </cell>
          <cell r="I196">
            <v>425</v>
          </cell>
          <cell r="J196">
            <v>229</v>
          </cell>
          <cell r="K196">
            <v>850</v>
          </cell>
          <cell r="M196">
            <v>80</v>
          </cell>
        </row>
        <row r="197">
          <cell r="A197">
            <v>2081784</v>
          </cell>
          <cell r="B197">
            <v>45775608000126</v>
          </cell>
          <cell r="C197" t="str">
            <v>HOSPITAL SANTA THEREZINHA</v>
          </cell>
          <cell r="D197" t="str">
            <v>BAURU</v>
          </cell>
          <cell r="E197" t="str">
            <v>BROTAS</v>
          </cell>
          <cell r="F197">
            <v>350790</v>
          </cell>
          <cell r="G197" t="str">
            <v>Municipal</v>
          </cell>
          <cell r="H197" t="str">
            <v>Priv.s. fins lucrativos</v>
          </cell>
          <cell r="I197">
            <v>180</v>
          </cell>
          <cell r="J197">
            <v>50</v>
          </cell>
          <cell r="K197">
            <v>300</v>
          </cell>
          <cell r="M197">
            <v>30</v>
          </cell>
        </row>
        <row r="198">
          <cell r="A198">
            <v>2081814</v>
          </cell>
          <cell r="B198">
            <v>48467054000198</v>
          </cell>
          <cell r="C198" t="str">
            <v>SANTA CASA DE MISERICORDIA DE GUARARAPES</v>
          </cell>
          <cell r="D198" t="str">
            <v>ARAÇATUBA</v>
          </cell>
          <cell r="E198" t="str">
            <v>GUARARAPES</v>
          </cell>
          <cell r="F198">
            <v>351820</v>
          </cell>
          <cell r="G198" t="str">
            <v>Municipal</v>
          </cell>
          <cell r="H198" t="str">
            <v>Priv.s. fins lucrativos</v>
          </cell>
          <cell r="I198">
            <v>300</v>
          </cell>
          <cell r="J198">
            <v>39</v>
          </cell>
          <cell r="K198">
            <v>600</v>
          </cell>
          <cell r="M198">
            <v>60</v>
          </cell>
        </row>
        <row r="199">
          <cell r="A199">
            <v>2081903</v>
          </cell>
          <cell r="B199">
            <v>72863665000130</v>
          </cell>
          <cell r="C199" t="str">
            <v xml:space="preserve">Hospital de Caridade de Vargem Grande do Sul </v>
          </cell>
          <cell r="D199" t="str">
            <v>S. JOÃO B. VISTA</v>
          </cell>
          <cell r="E199" t="str">
            <v>VARGEM GRANDE DO SUL</v>
          </cell>
          <cell r="F199">
            <v>355640</v>
          </cell>
          <cell r="G199" t="str">
            <v>Municipal</v>
          </cell>
          <cell r="H199" t="str">
            <v>Priv.s. fins lucrativos</v>
          </cell>
          <cell r="I199">
            <v>70</v>
          </cell>
          <cell r="J199">
            <v>114</v>
          </cell>
          <cell r="K199">
            <v>140</v>
          </cell>
          <cell r="M199">
            <v>10</v>
          </cell>
        </row>
        <row r="200">
          <cell r="A200">
            <v>2082098</v>
          </cell>
          <cell r="B200">
            <v>43723907000191</v>
          </cell>
          <cell r="C200" t="str">
            <v>Hospital "Dr. Adhemar de Barros"</v>
          </cell>
          <cell r="D200" t="str">
            <v>SOROCABA</v>
          </cell>
          <cell r="E200" t="str">
            <v>APIAI</v>
          </cell>
          <cell r="F200">
            <v>350270</v>
          </cell>
          <cell r="G200" t="str">
            <v>Municipal</v>
          </cell>
          <cell r="H200" t="str">
            <v>Priv.s. fins lucrativos</v>
          </cell>
          <cell r="I200">
            <v>326</v>
          </cell>
          <cell r="J200">
            <v>0</v>
          </cell>
          <cell r="K200">
            <v>600</v>
          </cell>
          <cell r="M200">
            <v>60</v>
          </cell>
        </row>
        <row r="201">
          <cell r="A201">
            <v>2082128</v>
          </cell>
          <cell r="B201">
            <v>46020301000269</v>
          </cell>
          <cell r="C201" t="str">
            <v>Sociedade Campineira de Educação e Instrução - Hospital e Maternidade Celso Pierro (Hospital PUC Campinas)</v>
          </cell>
          <cell r="D201" t="str">
            <v>CAMPINAS</v>
          </cell>
          <cell r="E201" t="str">
            <v>CAMPINAS</v>
          </cell>
          <cell r="F201">
            <v>350950</v>
          </cell>
          <cell r="G201" t="str">
            <v>Municipal</v>
          </cell>
          <cell r="H201" t="str">
            <v>Priv.s. fins lucrativos</v>
          </cell>
          <cell r="I201">
            <v>9000</v>
          </cell>
          <cell r="J201">
            <v>2920</v>
          </cell>
          <cell r="K201">
            <v>18000</v>
          </cell>
          <cell r="M201">
            <v>1750</v>
          </cell>
        </row>
        <row r="202">
          <cell r="A202">
            <v>2082519</v>
          </cell>
          <cell r="B202">
            <v>53638649000107</v>
          </cell>
          <cell r="C202" t="str">
            <v xml:space="preserve">Santa casa de misericórdia de paraguaçu paulista </v>
          </cell>
          <cell r="D202" t="str">
            <v>MARÍLIA</v>
          </cell>
          <cell r="E202" t="str">
            <v>PARAGUACU PAULISTA</v>
          </cell>
          <cell r="F202">
            <v>353550</v>
          </cell>
          <cell r="G202" t="str">
            <v>Municipal</v>
          </cell>
          <cell r="H202" t="str">
            <v>Priv.s. fins lucrativos</v>
          </cell>
          <cell r="I202">
            <v>2000</v>
          </cell>
          <cell r="J202">
            <v>0</v>
          </cell>
          <cell r="K202">
            <v>3000</v>
          </cell>
          <cell r="L202">
            <v>1</v>
          </cell>
          <cell r="M202">
            <v>289</v>
          </cell>
        </row>
        <row r="203">
          <cell r="A203">
            <v>2082527</v>
          </cell>
          <cell r="B203">
            <v>43964931000112</v>
          </cell>
          <cell r="C203" t="str">
            <v>Irmandade da Santa Casa de Misericórdia de Araraquara</v>
          </cell>
          <cell r="D203" t="str">
            <v>ARARAQUARA</v>
          </cell>
          <cell r="E203" t="str">
            <v>ARARAQUARA</v>
          </cell>
          <cell r="F203">
            <v>350320</v>
          </cell>
          <cell r="G203" t="str">
            <v>Municipal</v>
          </cell>
          <cell r="H203" t="str">
            <v>Priv.s. fins lucrativos</v>
          </cell>
          <cell r="I203">
            <v>4080</v>
          </cell>
          <cell r="J203">
            <v>2649</v>
          </cell>
          <cell r="K203">
            <v>5511</v>
          </cell>
          <cell r="M203">
            <v>540</v>
          </cell>
        </row>
        <row r="204">
          <cell r="A204">
            <v>2082551</v>
          </cell>
          <cell r="B204">
            <v>48321038000192</v>
          </cell>
          <cell r="C204" t="str">
            <v>SANTA CASA DE MISERICÓRDIA DE IBIRÁ</v>
          </cell>
          <cell r="D204" t="str">
            <v>S. JOSÉ R. PRETO</v>
          </cell>
          <cell r="E204" t="str">
            <v>IBIRA</v>
          </cell>
          <cell r="F204">
            <v>351940</v>
          </cell>
          <cell r="G204" t="str">
            <v>Municipal</v>
          </cell>
          <cell r="H204" t="str">
            <v>Priv.s. fins lucrativos</v>
          </cell>
          <cell r="I204">
            <v>250</v>
          </cell>
          <cell r="J204">
            <v>0</v>
          </cell>
          <cell r="K204">
            <v>500</v>
          </cell>
          <cell r="M204">
            <v>50</v>
          </cell>
        </row>
        <row r="205">
          <cell r="A205">
            <v>2082586</v>
          </cell>
          <cell r="B205">
            <v>53338992000128</v>
          </cell>
          <cell r="C205" t="str">
            <v>Irmandade da Santa Casa de Misericordia de Osvaldo Cruz</v>
          </cell>
          <cell r="D205" t="str">
            <v>MARÍLIA</v>
          </cell>
          <cell r="E205" t="str">
            <v>OSVALDO CRUZ</v>
          </cell>
          <cell r="F205">
            <v>353460</v>
          </cell>
          <cell r="G205" t="str">
            <v>Municipal</v>
          </cell>
          <cell r="H205" t="str">
            <v>Priv.s. fins lucrativos</v>
          </cell>
          <cell r="I205">
            <v>3000</v>
          </cell>
          <cell r="J205">
            <v>0</v>
          </cell>
          <cell r="K205">
            <v>3000</v>
          </cell>
          <cell r="M205">
            <v>290</v>
          </cell>
        </row>
        <row r="206">
          <cell r="A206">
            <v>2082632</v>
          </cell>
          <cell r="B206">
            <v>44745024000145</v>
          </cell>
          <cell r="C206" t="str">
            <v>Associação do Hospital e Maternidade São José de Barra Bonita</v>
          </cell>
          <cell r="D206" t="str">
            <v>BAURU</v>
          </cell>
          <cell r="E206" t="str">
            <v>BARRA BONITA</v>
          </cell>
          <cell r="F206">
            <v>350530</v>
          </cell>
          <cell r="G206" t="str">
            <v>Municipal</v>
          </cell>
          <cell r="H206" t="str">
            <v>Priv.s. fins lucrativos</v>
          </cell>
          <cell r="I206">
            <v>800</v>
          </cell>
          <cell r="J206">
            <v>100</v>
          </cell>
          <cell r="K206">
            <v>1500</v>
          </cell>
          <cell r="M206">
            <v>150</v>
          </cell>
        </row>
        <row r="207">
          <cell r="A207">
            <v>2082640</v>
          </cell>
          <cell r="B207">
            <v>49270671000161</v>
          </cell>
          <cell r="C207" t="str">
            <v>Santa Casa de Caridade e Maternidade de Ibitinga</v>
          </cell>
          <cell r="D207" t="str">
            <v>ARARAQUARA</v>
          </cell>
          <cell r="E207" t="str">
            <v>IBITINGA</v>
          </cell>
          <cell r="F207">
            <v>351960</v>
          </cell>
          <cell r="G207" t="str">
            <v>Municipal</v>
          </cell>
          <cell r="H207" t="str">
            <v>Priv.s. fins lucrativos</v>
          </cell>
          <cell r="I207">
            <v>1000</v>
          </cell>
          <cell r="J207">
            <v>0</v>
          </cell>
          <cell r="K207">
            <v>2000</v>
          </cell>
          <cell r="M207">
            <v>190</v>
          </cell>
        </row>
        <row r="208">
          <cell r="A208">
            <v>2082721</v>
          </cell>
          <cell r="B208" t="str">
            <v>70.945.936/001-70</v>
          </cell>
          <cell r="C208" t="str">
            <v>Irmandade da Santa Casa de Misericórdia de São Roque - Hospital e Maternidade Sotero de Souza</v>
          </cell>
          <cell r="D208" t="str">
            <v>SOROCABA</v>
          </cell>
          <cell r="E208" t="str">
            <v>SAO ROQUE</v>
          </cell>
          <cell r="F208">
            <v>355060</v>
          </cell>
          <cell r="G208" t="str">
            <v>Municipal</v>
          </cell>
          <cell r="H208" t="str">
            <v>Priv.s. fins lucrativos</v>
          </cell>
          <cell r="I208">
            <v>1378.33</v>
          </cell>
          <cell r="J208">
            <v>0</v>
          </cell>
          <cell r="K208">
            <v>2756</v>
          </cell>
          <cell r="M208">
            <v>270</v>
          </cell>
        </row>
        <row r="209">
          <cell r="A209">
            <v>2082748</v>
          </cell>
          <cell r="B209">
            <v>43600261000155</v>
          </cell>
          <cell r="C209" t="str">
            <v>IRMANDADE SANTA CASA DE ANGATUBA</v>
          </cell>
          <cell r="D209" t="str">
            <v>SOROCABA</v>
          </cell>
          <cell r="E209" t="str">
            <v>ANGATUBA</v>
          </cell>
          <cell r="F209">
            <v>350220</v>
          </cell>
          <cell r="G209" t="str">
            <v>Municipal</v>
          </cell>
          <cell r="H209" t="str">
            <v>Priv.s. fins lucrativos</v>
          </cell>
          <cell r="I209">
            <v>200</v>
          </cell>
          <cell r="J209">
            <v>45</v>
          </cell>
          <cell r="K209">
            <v>400</v>
          </cell>
          <cell r="M209">
            <v>40</v>
          </cell>
        </row>
        <row r="210">
          <cell r="A210">
            <v>2082853</v>
          </cell>
          <cell r="B210">
            <v>44945962000199</v>
          </cell>
          <cell r="C210" t="str">
            <v>SANTA CASA DE MISERICÓRDIA E ASILO DOS POBRES DE BATATAIS</v>
          </cell>
          <cell r="D210" t="str">
            <v>RIBEIRÃO PRETO</v>
          </cell>
          <cell r="E210" t="str">
            <v>BATATAIS</v>
          </cell>
          <cell r="F210">
            <v>350590</v>
          </cell>
          <cell r="G210" t="str">
            <v>Municipal</v>
          </cell>
          <cell r="H210" t="str">
            <v>Priv.s. fins lucrativos</v>
          </cell>
          <cell r="I210">
            <v>4000</v>
          </cell>
          <cell r="J210">
            <v>1001</v>
          </cell>
          <cell r="K210">
            <v>4000</v>
          </cell>
          <cell r="L210">
            <v>1</v>
          </cell>
          <cell r="M210">
            <v>389</v>
          </cell>
        </row>
        <row r="211">
          <cell r="A211">
            <v>2082888</v>
          </cell>
          <cell r="B211">
            <v>56384183000140</v>
          </cell>
          <cell r="C211" t="str">
            <v>Irmandade da Santa Casa de Misericordia de Rio Claro</v>
          </cell>
          <cell r="D211" t="str">
            <v>PIRACICABA</v>
          </cell>
          <cell r="E211" t="str">
            <v>RIO CLARO</v>
          </cell>
          <cell r="F211">
            <v>354390</v>
          </cell>
          <cell r="G211" t="str">
            <v>Municipal</v>
          </cell>
          <cell r="H211" t="str">
            <v>Priv.s. fins lucrativos</v>
          </cell>
          <cell r="I211">
            <v>7000</v>
          </cell>
          <cell r="J211">
            <v>4200</v>
          </cell>
          <cell r="K211">
            <v>14000</v>
          </cell>
          <cell r="M211">
            <v>1360</v>
          </cell>
        </row>
        <row r="212">
          <cell r="A212">
            <v>2082934</v>
          </cell>
          <cell r="B212">
            <v>51504132000191</v>
          </cell>
          <cell r="C212" t="str">
            <v>Santa Casa de Misericórdia de Taguaí</v>
          </cell>
          <cell r="D212" t="str">
            <v>BAURU</v>
          </cell>
          <cell r="E212" t="str">
            <v>TAGUAI</v>
          </cell>
          <cell r="F212">
            <v>355300</v>
          </cell>
          <cell r="G212" t="str">
            <v>Municipal</v>
          </cell>
          <cell r="H212" t="str">
            <v>Priv.s. fins lucrativos</v>
          </cell>
          <cell r="I212">
            <v>350</v>
          </cell>
          <cell r="J212">
            <v>547</v>
          </cell>
          <cell r="K212">
            <v>55</v>
          </cell>
          <cell r="M212">
            <v>10</v>
          </cell>
        </row>
        <row r="213">
          <cell r="A213">
            <v>2083116</v>
          </cell>
          <cell r="B213">
            <v>5204924400162</v>
          </cell>
          <cell r="C213" t="str">
            <v>Irmandade da Santa Casa de Misericordia de Marilia</v>
          </cell>
          <cell r="D213" t="str">
            <v>MARÍLIA</v>
          </cell>
          <cell r="E213" t="str">
            <v>MARILIA</v>
          </cell>
          <cell r="F213">
            <v>352900</v>
          </cell>
          <cell r="G213" t="str">
            <v>Municipal</v>
          </cell>
          <cell r="H213" t="str">
            <v>Priv.s. fins lucrativos</v>
          </cell>
          <cell r="I213">
            <v>3000</v>
          </cell>
          <cell r="J213">
            <v>750</v>
          </cell>
          <cell r="K213">
            <v>6000</v>
          </cell>
          <cell r="M213">
            <v>580</v>
          </cell>
        </row>
        <row r="214">
          <cell r="A214">
            <v>2083140</v>
          </cell>
          <cell r="B214">
            <v>56898356000149</v>
          </cell>
          <cell r="C214" t="str">
            <v>IRMANDADE DA SANTA CASA DE MISERICÓRDIA DE SANTA ISABEL</v>
          </cell>
          <cell r="D214" t="str">
            <v>GRANDE S. PAULO</v>
          </cell>
          <cell r="E214" t="str">
            <v>SANTA ISABEL</v>
          </cell>
          <cell r="F214">
            <v>354680</v>
          </cell>
          <cell r="G214" t="str">
            <v>Municipal</v>
          </cell>
          <cell r="H214" t="str">
            <v>Priv.s. fins lucrativos</v>
          </cell>
          <cell r="I214">
            <v>600</v>
          </cell>
          <cell r="J214">
            <v>100</v>
          </cell>
          <cell r="K214">
            <v>1200</v>
          </cell>
          <cell r="M214">
            <v>120</v>
          </cell>
        </row>
        <row r="215">
          <cell r="A215">
            <v>2083175</v>
          </cell>
          <cell r="B215">
            <v>54022967000101</v>
          </cell>
          <cell r="C215" t="str">
            <v>Santa Casa de Misericordia de Piedade</v>
          </cell>
          <cell r="D215" t="str">
            <v>SOROCABA</v>
          </cell>
          <cell r="E215" t="str">
            <v>PIEDADE</v>
          </cell>
          <cell r="F215">
            <v>353780</v>
          </cell>
          <cell r="G215" t="str">
            <v>Municipal</v>
          </cell>
          <cell r="H215" t="str">
            <v>Priv.s. fins lucrativos</v>
          </cell>
          <cell r="I215">
            <v>1500</v>
          </cell>
          <cell r="J215">
            <v>100</v>
          </cell>
          <cell r="K215">
            <v>3000</v>
          </cell>
          <cell r="M215">
            <v>290</v>
          </cell>
        </row>
        <row r="216">
          <cell r="A216">
            <v>2083213</v>
          </cell>
          <cell r="B216">
            <v>4705515700188</v>
          </cell>
          <cell r="C216" t="str">
            <v>Irmandade de misericordia e Hospital Terra Roxa</v>
          </cell>
          <cell r="D216" t="str">
            <v>BARRETOS</v>
          </cell>
          <cell r="E216" t="str">
            <v>TERRA ROXA</v>
          </cell>
          <cell r="F216">
            <v>355440</v>
          </cell>
          <cell r="G216" t="str">
            <v>Municipal</v>
          </cell>
          <cell r="H216" t="str">
            <v>Priv.s. fins lucrativos</v>
          </cell>
          <cell r="I216">
            <v>500</v>
          </cell>
          <cell r="J216">
            <v>0</v>
          </cell>
          <cell r="K216">
            <v>500</v>
          </cell>
          <cell r="M216">
            <v>50</v>
          </cell>
        </row>
        <row r="217">
          <cell r="A217">
            <v>2083493</v>
          </cell>
          <cell r="B217">
            <v>55110753000141</v>
          </cell>
          <cell r="C217" t="str">
            <v>IRMANDADE DA SANTA CASA DE MISERICORDIA DE PONTAL</v>
          </cell>
          <cell r="D217" t="str">
            <v>RIBEIRÃO PRETO</v>
          </cell>
          <cell r="E217" t="str">
            <v>PONTAL</v>
          </cell>
          <cell r="F217">
            <v>354020</v>
          </cell>
          <cell r="G217" t="str">
            <v>Municipal</v>
          </cell>
          <cell r="H217" t="str">
            <v>Priv.s. fins lucrativos</v>
          </cell>
          <cell r="I217">
            <v>600</v>
          </cell>
          <cell r="J217">
            <v>0</v>
          </cell>
          <cell r="K217">
            <v>1200</v>
          </cell>
          <cell r="M217">
            <v>120</v>
          </cell>
        </row>
        <row r="218">
          <cell r="A218">
            <v>2083604</v>
          </cell>
          <cell r="B218">
            <v>44584019000106</v>
          </cell>
          <cell r="C218" t="str">
            <v xml:space="preserve">Santa Casa de Misericordia de Avaré </v>
          </cell>
          <cell r="D218" t="str">
            <v>BAURU</v>
          </cell>
          <cell r="E218" t="str">
            <v>AVARE</v>
          </cell>
          <cell r="F218">
            <v>350450</v>
          </cell>
          <cell r="G218" t="str">
            <v>Municipal</v>
          </cell>
          <cell r="H218" t="str">
            <v>Priv.s. fins lucrativos</v>
          </cell>
          <cell r="I218">
            <v>6745</v>
          </cell>
          <cell r="J218">
            <v>1</v>
          </cell>
          <cell r="K218">
            <v>13000</v>
          </cell>
          <cell r="M218">
            <v>1260</v>
          </cell>
        </row>
        <row r="219">
          <cell r="A219">
            <v>2083876</v>
          </cell>
          <cell r="B219">
            <v>51455806000105</v>
          </cell>
          <cell r="C219" t="str">
            <v>SANTA CASA DE MISERICÓRDIA DE FRANCISCO MORATO</v>
          </cell>
          <cell r="D219" t="str">
            <v>GRANDE S. PAULO</v>
          </cell>
          <cell r="E219" t="str">
            <v>FRANCISCO MORATO</v>
          </cell>
          <cell r="F219">
            <v>351630</v>
          </cell>
          <cell r="G219" t="str">
            <v>Municipal</v>
          </cell>
          <cell r="H219" t="str">
            <v>Priv.s. fins lucrativos</v>
          </cell>
          <cell r="I219">
            <v>500</v>
          </cell>
          <cell r="J219">
            <v>0</v>
          </cell>
          <cell r="K219">
            <v>1000</v>
          </cell>
          <cell r="M219">
            <v>100</v>
          </cell>
        </row>
        <row r="220">
          <cell r="A220">
            <v>2083973</v>
          </cell>
          <cell r="B220">
            <v>45331303000125</v>
          </cell>
          <cell r="C220" t="str">
            <v>Santa Casa de Guará</v>
          </cell>
          <cell r="D220" t="str">
            <v>FRANCA</v>
          </cell>
          <cell r="E220" t="str">
            <v>GUARA</v>
          </cell>
          <cell r="F220">
            <v>351770</v>
          </cell>
          <cell r="G220" t="str">
            <v>Municipal</v>
          </cell>
          <cell r="H220" t="str">
            <v>Priv.s. fins lucrativos</v>
          </cell>
          <cell r="I220">
            <v>50</v>
          </cell>
          <cell r="J220">
            <v>40</v>
          </cell>
          <cell r="K220">
            <v>100</v>
          </cell>
          <cell r="M220">
            <v>10</v>
          </cell>
        </row>
        <row r="221">
          <cell r="A221">
            <v>2084058</v>
          </cell>
          <cell r="B221">
            <v>56813926000150</v>
          </cell>
          <cell r="C221" t="str">
            <v>santa casa da misericórdia de Santa Cruz Do Rio Prado</v>
          </cell>
          <cell r="D221" t="str">
            <v>MARÍLIA</v>
          </cell>
          <cell r="E221" t="str">
            <v>SANTA CRUZ DO RIO PARDO</v>
          </cell>
          <cell r="F221">
            <v>354640</v>
          </cell>
          <cell r="G221" t="str">
            <v>Municipal</v>
          </cell>
          <cell r="H221" t="str">
            <v>Priv.s. fins lucrativos</v>
          </cell>
          <cell r="I221">
            <v>4000</v>
          </cell>
          <cell r="J221">
            <v>55</v>
          </cell>
          <cell r="K221">
            <v>8000</v>
          </cell>
          <cell r="L221">
            <v>2</v>
          </cell>
          <cell r="M221">
            <v>778</v>
          </cell>
        </row>
        <row r="222">
          <cell r="A222">
            <v>2084074</v>
          </cell>
          <cell r="B222">
            <v>71981476000107</v>
          </cell>
          <cell r="C222" t="str">
            <v>ASSOCIAÇÃO BENEFICENTE DE TABAPUÃ</v>
          </cell>
          <cell r="D222" t="str">
            <v>S. JOSÉ R. PRETO</v>
          </cell>
          <cell r="E222" t="str">
            <v>TABAPUA</v>
          </cell>
          <cell r="F222">
            <v>355260</v>
          </cell>
          <cell r="G222" t="str">
            <v>Municipal</v>
          </cell>
          <cell r="H222" t="str">
            <v>Priv.s. fins lucrativos</v>
          </cell>
          <cell r="I222">
            <v>600</v>
          </cell>
          <cell r="J222">
            <v>52</v>
          </cell>
          <cell r="K222">
            <v>100</v>
          </cell>
          <cell r="M222">
            <v>10</v>
          </cell>
        </row>
        <row r="223">
          <cell r="A223">
            <v>2084171</v>
          </cell>
          <cell r="B223">
            <v>71326292000103</v>
          </cell>
          <cell r="C223" t="str">
            <v>Irmandade da Santa Casa de Sertãozinho</v>
          </cell>
          <cell r="D223" t="str">
            <v>RIBEIRÃO PRETO</v>
          </cell>
          <cell r="E223" t="str">
            <v>SERTAOZINHO</v>
          </cell>
          <cell r="F223">
            <v>355170</v>
          </cell>
          <cell r="G223" t="str">
            <v>Municipal</v>
          </cell>
          <cell r="H223" t="str">
            <v>Priv.s. fins lucrativos</v>
          </cell>
          <cell r="I223">
            <v>5500</v>
          </cell>
          <cell r="J223">
            <v>9000</v>
          </cell>
          <cell r="K223">
            <v>2000</v>
          </cell>
          <cell r="M223">
            <v>190</v>
          </cell>
        </row>
        <row r="224">
          <cell r="A224">
            <v>2084228</v>
          </cell>
          <cell r="B224">
            <v>59759084000194</v>
          </cell>
          <cell r="C224" t="str">
            <v>SANTA CASA DE MISERICÓRDIA DONA CAROLINA MALHEIROS</v>
          </cell>
          <cell r="D224" t="str">
            <v>S. JOÃO B. VISTA</v>
          </cell>
          <cell r="E224" t="str">
            <v>SAO JOAO DA BOA VISTA</v>
          </cell>
          <cell r="F224">
            <v>354910</v>
          </cell>
          <cell r="G224" t="str">
            <v>Municipal</v>
          </cell>
          <cell r="H224" t="str">
            <v>Priv.s. fins lucrativos</v>
          </cell>
          <cell r="I224">
            <v>3850</v>
          </cell>
          <cell r="J224">
            <v>233</v>
          </cell>
          <cell r="K224">
            <v>7700</v>
          </cell>
          <cell r="M224">
            <v>750</v>
          </cell>
        </row>
        <row r="225">
          <cell r="A225">
            <v>2084414</v>
          </cell>
          <cell r="B225">
            <v>55989784000114</v>
          </cell>
          <cell r="C225" t="str">
            <v>Soc.Benef. e Hospitalar Santa Casa de Misericórdia de Ribeirão Preto</v>
          </cell>
          <cell r="D225" t="str">
            <v>RIBEIRÃO PRETO</v>
          </cell>
          <cell r="E225" t="str">
            <v>RIBEIRAO PRETO</v>
          </cell>
          <cell r="F225">
            <v>354340</v>
          </cell>
          <cell r="G225" t="str">
            <v>Municipal</v>
          </cell>
          <cell r="H225" t="str">
            <v>Priv.s. fins lucrativos</v>
          </cell>
          <cell r="I225">
            <v>6900</v>
          </cell>
          <cell r="J225">
            <v>1100</v>
          </cell>
          <cell r="K225">
            <v>10350</v>
          </cell>
          <cell r="M225">
            <v>1010</v>
          </cell>
        </row>
        <row r="226">
          <cell r="A226">
            <v>2087057</v>
          </cell>
          <cell r="B226">
            <v>54384631000261</v>
          </cell>
          <cell r="C226" t="str">
            <v>Hospital fornecedores de cana</v>
          </cell>
          <cell r="D226" t="str">
            <v>PIRACICABA</v>
          </cell>
          <cell r="E226" t="str">
            <v>PIRACICABA</v>
          </cell>
          <cell r="F226">
            <v>353870</v>
          </cell>
          <cell r="G226" t="str">
            <v>Municipal</v>
          </cell>
          <cell r="H226" t="str">
            <v>Priv.s. fins lucrativos</v>
          </cell>
          <cell r="I226">
            <v>8000</v>
          </cell>
          <cell r="J226">
            <v>2272</v>
          </cell>
          <cell r="K226">
            <v>8000</v>
          </cell>
          <cell r="M226">
            <v>780</v>
          </cell>
        </row>
        <row r="227">
          <cell r="A227">
            <v>2087103</v>
          </cell>
          <cell r="B227" t="str">
            <v>51.469.187/001-08</v>
          </cell>
          <cell r="C227" t="str">
            <v>Unidade de Referência do Coronavírus (URC) - Hospital Sociedade Operária Humanitária</v>
          </cell>
          <cell r="D227" t="str">
            <v>PIRACICABA</v>
          </cell>
          <cell r="E227" t="str">
            <v>LIMEIRA</v>
          </cell>
          <cell r="F227">
            <v>352690</v>
          </cell>
          <cell r="G227" t="str">
            <v>Municipal</v>
          </cell>
          <cell r="H227" t="str">
            <v>Priv.s. fins lucrativos</v>
          </cell>
          <cell r="I227">
            <v>12910</v>
          </cell>
          <cell r="J227">
            <v>0</v>
          </cell>
          <cell r="K227">
            <v>25820</v>
          </cell>
          <cell r="M227">
            <v>2510</v>
          </cell>
        </row>
        <row r="228">
          <cell r="A228">
            <v>2088193</v>
          </cell>
          <cell r="B228">
            <v>52775392000164</v>
          </cell>
          <cell r="C228" t="str">
            <v>Irmandade da Santa Casa de Misericórdia de Mogi Mirim</v>
          </cell>
          <cell r="D228" t="str">
            <v>S. JOÃO B. VISTA</v>
          </cell>
          <cell r="E228" t="str">
            <v>MOGI MIRIM</v>
          </cell>
          <cell r="F228">
            <v>353080</v>
          </cell>
          <cell r="G228" t="str">
            <v>Municipal</v>
          </cell>
          <cell r="H228" t="str">
            <v>Priv.s. fins lucrativos</v>
          </cell>
          <cell r="I228">
            <v>4659</v>
          </cell>
          <cell r="J228">
            <v>1770</v>
          </cell>
          <cell r="K228">
            <v>9360</v>
          </cell>
          <cell r="M228">
            <v>910</v>
          </cell>
        </row>
        <row r="229">
          <cell r="A229">
            <v>2088525</v>
          </cell>
          <cell r="B229">
            <v>52343829000190</v>
          </cell>
          <cell r="C229" t="str">
            <v>Santa Casa de Misericórdia de Miguelópolis</v>
          </cell>
          <cell r="D229" t="str">
            <v>FRANCA</v>
          </cell>
          <cell r="E229" t="str">
            <v>MIGUELOPOLIS</v>
          </cell>
          <cell r="F229">
            <v>352970</v>
          </cell>
          <cell r="G229" t="str">
            <v>Municipal</v>
          </cell>
          <cell r="H229" t="str">
            <v>Priv.s. fins lucrativos</v>
          </cell>
          <cell r="I229">
            <v>80</v>
          </cell>
          <cell r="J229">
            <v>0</v>
          </cell>
          <cell r="K229">
            <v>160</v>
          </cell>
          <cell r="M229">
            <v>20</v>
          </cell>
        </row>
        <row r="230">
          <cell r="A230">
            <v>2092611</v>
          </cell>
          <cell r="B230">
            <v>44782779000110</v>
          </cell>
          <cell r="C230" t="str">
            <v>Santa Casa de Misericórdia de Barretos</v>
          </cell>
          <cell r="D230" t="str">
            <v>BARRETOS</v>
          </cell>
          <cell r="E230" t="str">
            <v>BARRETOS</v>
          </cell>
          <cell r="F230">
            <v>350550</v>
          </cell>
          <cell r="G230" t="str">
            <v>Municipal</v>
          </cell>
          <cell r="H230" t="str">
            <v>Priv.s. fins lucrativos</v>
          </cell>
          <cell r="I230">
            <v>2628</v>
          </cell>
          <cell r="J230">
            <v>388</v>
          </cell>
          <cell r="K230">
            <v>4480</v>
          </cell>
          <cell r="M230">
            <v>440</v>
          </cell>
        </row>
        <row r="231">
          <cell r="A231">
            <v>2093332</v>
          </cell>
          <cell r="B231">
            <v>50572395000175</v>
          </cell>
          <cell r="C231" t="str">
            <v>IRMANDADE DA SANTA CASA DE MISERICÓRDIA DE SANTA FÉ DO SUL</v>
          </cell>
          <cell r="D231" t="str">
            <v>S. JOSÉ R. PRETO</v>
          </cell>
          <cell r="E231" t="str">
            <v>SANTA FE DO SUL</v>
          </cell>
          <cell r="F231">
            <v>354660</v>
          </cell>
          <cell r="G231" t="str">
            <v>Municipal</v>
          </cell>
          <cell r="H231" t="str">
            <v>Priv.s. fins lucrativos</v>
          </cell>
          <cell r="I231">
            <v>1328</v>
          </cell>
          <cell r="J231">
            <v>0</v>
          </cell>
          <cell r="K231">
            <v>1000</v>
          </cell>
          <cell r="M231">
            <v>100</v>
          </cell>
        </row>
        <row r="232">
          <cell r="A232">
            <v>2095912</v>
          </cell>
          <cell r="B232">
            <v>47266838000195</v>
          </cell>
          <cell r="C232" t="str">
            <v>sociedade filantropica hosptial jose venancio</v>
          </cell>
          <cell r="D232" t="str">
            <v>BARRETOS</v>
          </cell>
          <cell r="E232" t="str">
            <v>COLINA</v>
          </cell>
          <cell r="F232">
            <v>351200</v>
          </cell>
          <cell r="G232" t="str">
            <v>Municipal</v>
          </cell>
          <cell r="H232" t="str">
            <v>Priv.s. fins lucrativos</v>
          </cell>
          <cell r="I232">
            <v>9750</v>
          </cell>
          <cell r="J232">
            <v>330</v>
          </cell>
          <cell r="K232">
            <v>2000</v>
          </cell>
          <cell r="M232">
            <v>190</v>
          </cell>
        </row>
        <row r="233">
          <cell r="A233">
            <v>2096412</v>
          </cell>
          <cell r="B233">
            <v>50471564000180</v>
          </cell>
          <cell r="C233" t="str">
            <v>Santa CAsa de Misericordia de Jacareí</v>
          </cell>
          <cell r="D233" t="str">
            <v>TAUBATÉ</v>
          </cell>
          <cell r="E233" t="str">
            <v>JACAREI</v>
          </cell>
          <cell r="F233">
            <v>352440</v>
          </cell>
          <cell r="G233" t="str">
            <v>Municipal</v>
          </cell>
          <cell r="H233" t="str">
            <v>Priv.s. fins lucrativos</v>
          </cell>
          <cell r="I233">
            <v>2000</v>
          </cell>
          <cell r="J233">
            <v>1638</v>
          </cell>
          <cell r="K233">
            <v>2000</v>
          </cell>
          <cell r="M233">
            <v>190</v>
          </cell>
        </row>
        <row r="234">
          <cell r="A234">
            <v>2688433</v>
          </cell>
          <cell r="B234">
            <v>45615309000124</v>
          </cell>
          <cell r="C234" t="str">
            <v>ISBJP da Santa Casa de Misericórdia de Bragança Paulista</v>
          </cell>
          <cell r="D234" t="str">
            <v>CAMPINAS</v>
          </cell>
          <cell r="E234" t="str">
            <v>BRAGANCA PAULISTA</v>
          </cell>
          <cell r="F234">
            <v>350760</v>
          </cell>
          <cell r="G234" t="str">
            <v>Municipal</v>
          </cell>
          <cell r="H234" t="str">
            <v>Priv.s. fins lucrativos</v>
          </cell>
          <cell r="I234">
            <v>870</v>
          </cell>
          <cell r="J234">
            <v>110</v>
          </cell>
          <cell r="K234">
            <v>1740</v>
          </cell>
          <cell r="M234">
            <v>170</v>
          </cell>
        </row>
        <row r="235">
          <cell r="A235">
            <v>2699915</v>
          </cell>
          <cell r="B235">
            <v>72909179000105</v>
          </cell>
          <cell r="C235" t="str">
            <v>Santa Casa Vinhedo</v>
          </cell>
          <cell r="D235" t="str">
            <v>CAMPINAS</v>
          </cell>
          <cell r="E235" t="str">
            <v>VINHEDO</v>
          </cell>
          <cell r="F235">
            <v>355670</v>
          </cell>
          <cell r="G235" t="str">
            <v>Municipal</v>
          </cell>
          <cell r="H235" t="str">
            <v>Priv.s. fins lucrativos</v>
          </cell>
          <cell r="I235">
            <v>0</v>
          </cell>
          <cell r="J235">
            <v>0</v>
          </cell>
          <cell r="K235">
            <v>24000</v>
          </cell>
          <cell r="M235">
            <v>2330</v>
          </cell>
        </row>
        <row r="236">
          <cell r="A236">
            <v>2705222</v>
          </cell>
          <cell r="B236">
            <v>52505153000194</v>
          </cell>
          <cell r="C236" t="str">
            <v>Irmandade da Santa Casa de Misericórdia de Mococa</v>
          </cell>
          <cell r="D236" t="str">
            <v>S. JOÃO B. VISTA</v>
          </cell>
          <cell r="E236" t="str">
            <v>MOCOCA</v>
          </cell>
          <cell r="F236">
            <v>353050</v>
          </cell>
          <cell r="G236" t="str">
            <v>Municipal</v>
          </cell>
          <cell r="H236" t="str">
            <v>Priv.s. fins lucrativos</v>
          </cell>
          <cell r="I236">
            <v>5958</v>
          </cell>
          <cell r="J236">
            <v>0</v>
          </cell>
          <cell r="K236">
            <v>11900</v>
          </cell>
          <cell r="M236">
            <v>1160</v>
          </cell>
        </row>
        <row r="237">
          <cell r="A237">
            <v>2708779</v>
          </cell>
          <cell r="B237">
            <v>71485056000121</v>
          </cell>
          <cell r="C237" t="str">
            <v>IRMANDADE DA SANTA CASA DE MISERICORDIA DE SOROCABA</v>
          </cell>
          <cell r="D237" t="str">
            <v>SOROCABA</v>
          </cell>
          <cell r="E237" t="str">
            <v>SOROCABA</v>
          </cell>
          <cell r="F237">
            <v>355220</v>
          </cell>
          <cell r="G237" t="str">
            <v>Municipal</v>
          </cell>
          <cell r="H237" t="str">
            <v>Priv.s. fins lucrativos</v>
          </cell>
          <cell r="I237">
            <v>39600</v>
          </cell>
          <cell r="J237">
            <v>6000</v>
          </cell>
          <cell r="K237">
            <v>79200</v>
          </cell>
          <cell r="M237">
            <v>7700</v>
          </cell>
        </row>
        <row r="238">
          <cell r="A238">
            <v>2745798</v>
          </cell>
          <cell r="B238">
            <v>53311999000156</v>
          </cell>
          <cell r="C238" t="str">
            <v>HOSPITAL BENEFICENTE SANTO ANTÔNIO</v>
          </cell>
          <cell r="D238" t="str">
            <v>FRANCA</v>
          </cell>
          <cell r="E238" t="str">
            <v>ORLANDIA</v>
          </cell>
          <cell r="F238">
            <v>353430</v>
          </cell>
          <cell r="G238" t="str">
            <v>Municipal</v>
          </cell>
          <cell r="H238" t="str">
            <v>Priv.s. fins lucrativos</v>
          </cell>
          <cell r="I238">
            <v>1106</v>
          </cell>
          <cell r="J238">
            <v>118</v>
          </cell>
          <cell r="K238">
            <v>2000</v>
          </cell>
          <cell r="M238">
            <v>190</v>
          </cell>
        </row>
        <row r="239">
          <cell r="A239">
            <v>2745801</v>
          </cell>
          <cell r="B239">
            <v>50730902000151</v>
          </cell>
          <cell r="C239" t="str">
            <v>hospital São Marcos</v>
          </cell>
          <cell r="D239" t="str">
            <v>FRANCA</v>
          </cell>
          <cell r="E239" t="str">
            <v>MORRO AGUDO</v>
          </cell>
          <cell r="F239">
            <v>353190</v>
          </cell>
          <cell r="G239" t="str">
            <v>Municipal</v>
          </cell>
          <cell r="H239" t="str">
            <v>Priv.s. fins lucrativos</v>
          </cell>
          <cell r="I239">
            <v>1500</v>
          </cell>
          <cell r="J239">
            <v>140</v>
          </cell>
          <cell r="K239">
            <v>3000</v>
          </cell>
          <cell r="M239">
            <v>290</v>
          </cell>
        </row>
        <row r="240">
          <cell r="A240">
            <v>2746298</v>
          </cell>
          <cell r="B240">
            <v>56957117000151</v>
          </cell>
          <cell r="C240" t="str">
            <v>SANTA CASA DE MISERICORDIA DE SANTA ROSA DE VITERBO</v>
          </cell>
          <cell r="D240" t="str">
            <v>RIBEIRÃO PRETO</v>
          </cell>
          <cell r="E240" t="str">
            <v>SANTA ROSA DE VITERBO</v>
          </cell>
          <cell r="F240">
            <v>354760</v>
          </cell>
          <cell r="G240" t="str">
            <v>Municipal</v>
          </cell>
          <cell r="H240" t="str">
            <v>Priv.s. fins lucrativos</v>
          </cell>
          <cell r="I240">
            <v>150</v>
          </cell>
          <cell r="J240">
            <v>68</v>
          </cell>
          <cell r="K240">
            <v>300</v>
          </cell>
          <cell r="M240">
            <v>30</v>
          </cell>
        </row>
        <row r="241">
          <cell r="A241">
            <v>2747693</v>
          </cell>
          <cell r="B241">
            <v>5593992000161</v>
          </cell>
          <cell r="C241" t="str">
            <v>Santa Casa de Misericórdia de Ribeirão Bonito</v>
          </cell>
          <cell r="D241" t="str">
            <v>ARARAQUARA</v>
          </cell>
          <cell r="E241" t="str">
            <v>RIBEIRAO BONITO</v>
          </cell>
          <cell r="F241">
            <v>354290</v>
          </cell>
          <cell r="G241" t="str">
            <v>Municipal</v>
          </cell>
          <cell r="H241" t="str">
            <v>Priv.s. fins lucrativos</v>
          </cell>
          <cell r="I241">
            <v>150</v>
          </cell>
          <cell r="J241">
            <v>100</v>
          </cell>
          <cell r="K241">
            <v>200</v>
          </cell>
          <cell r="M241">
            <v>20</v>
          </cell>
        </row>
        <row r="242">
          <cell r="A242">
            <v>2748436</v>
          </cell>
          <cell r="B242">
            <v>51421279000118</v>
          </cell>
          <cell r="C242" t="str">
            <v>Hospital e Maternidade Beneficente de Charqueada</v>
          </cell>
          <cell r="D242" t="str">
            <v>PIRACICABA</v>
          </cell>
          <cell r="E242" t="str">
            <v>CHARQUEADA</v>
          </cell>
          <cell r="F242">
            <v>351170</v>
          </cell>
          <cell r="G242" t="str">
            <v>Municipal</v>
          </cell>
          <cell r="H242" t="str">
            <v>Priv.s. fins lucrativos</v>
          </cell>
          <cell r="I242">
            <v>1500</v>
          </cell>
          <cell r="J242">
            <v>0</v>
          </cell>
          <cell r="K242">
            <v>1000</v>
          </cell>
          <cell r="M242">
            <v>100</v>
          </cell>
        </row>
        <row r="243">
          <cell r="A243">
            <v>2748568</v>
          </cell>
          <cell r="B243">
            <v>46925111000100</v>
          </cell>
          <cell r="C243" t="str">
            <v>Santa Casa de Misericórdia de Capivari</v>
          </cell>
          <cell r="D243" t="str">
            <v>PIRACICABA</v>
          </cell>
          <cell r="E243" t="str">
            <v>CAPIVARI</v>
          </cell>
          <cell r="F243">
            <v>351040</v>
          </cell>
          <cell r="G243" t="str">
            <v>Municipal</v>
          </cell>
          <cell r="H243" t="str">
            <v>Priv.s. fins lucrativos</v>
          </cell>
          <cell r="I243">
            <v>410</v>
          </cell>
          <cell r="J243">
            <v>12</v>
          </cell>
          <cell r="K243">
            <v>410</v>
          </cell>
          <cell r="M243">
            <v>40</v>
          </cell>
        </row>
        <row r="244">
          <cell r="A244">
            <v>2750988</v>
          </cell>
          <cell r="B244">
            <v>47617584000102</v>
          </cell>
          <cell r="C244" t="str">
            <v>IRMANDADE DA SANTA CASA DE MISERICÓRDIA E MATERNIDADE DE DRACENA</v>
          </cell>
          <cell r="D244" t="str">
            <v>PRESIDENTE PRUDENTE</v>
          </cell>
          <cell r="E244" t="str">
            <v>DRACENA</v>
          </cell>
          <cell r="F244">
            <v>351440</v>
          </cell>
          <cell r="G244" t="str">
            <v>Municipal</v>
          </cell>
          <cell r="H244" t="str">
            <v>Priv.s. fins lucrativos</v>
          </cell>
          <cell r="I244">
            <v>2671</v>
          </cell>
          <cell r="J244">
            <v>127</v>
          </cell>
          <cell r="K244">
            <v>2500</v>
          </cell>
          <cell r="M244">
            <v>240</v>
          </cell>
        </row>
        <row r="245">
          <cell r="A245">
            <v>2751011</v>
          </cell>
          <cell r="B245">
            <v>52268596000109</v>
          </cell>
          <cell r="C245" t="str">
            <v>Santa Casa de Misericórdia Padre João Schneider de Martinopolis</v>
          </cell>
          <cell r="D245" t="str">
            <v>PRESIDENTE PRUDENTE</v>
          </cell>
          <cell r="E245" t="str">
            <v>MARTINOPOLIS</v>
          </cell>
          <cell r="F245">
            <v>352920</v>
          </cell>
          <cell r="G245" t="str">
            <v>Municipal</v>
          </cell>
          <cell r="H245" t="str">
            <v>Priv.s. fins lucrativos</v>
          </cell>
          <cell r="I245">
            <v>1500</v>
          </cell>
          <cell r="J245">
            <v>0</v>
          </cell>
          <cell r="K245">
            <v>3000</v>
          </cell>
          <cell r="M245">
            <v>290</v>
          </cell>
        </row>
        <row r="246">
          <cell r="A246">
            <v>2751038</v>
          </cell>
          <cell r="B246">
            <v>44932846000135</v>
          </cell>
          <cell r="C246" t="str">
            <v>IRMANDADE DA SANTA CASA DE MISERICÓRDIA DE PRESIDENTE EPITÁCIO</v>
          </cell>
          <cell r="D246" t="str">
            <v>PRESIDENTE PRUDENTE</v>
          </cell>
          <cell r="E246" t="str">
            <v>PRESIDENTE EPITACIO</v>
          </cell>
          <cell r="F246">
            <v>354130</v>
          </cell>
          <cell r="G246" t="str">
            <v>Municipal</v>
          </cell>
          <cell r="H246" t="str">
            <v>Priv.s. fins lucrativos</v>
          </cell>
          <cell r="I246">
            <v>619</v>
          </cell>
          <cell r="J246">
            <v>0</v>
          </cell>
          <cell r="K246">
            <v>1200</v>
          </cell>
          <cell r="M246">
            <v>120</v>
          </cell>
        </row>
        <row r="247">
          <cell r="A247">
            <v>2751569</v>
          </cell>
          <cell r="B247" t="str">
            <v>50.798.453/0001-83</v>
          </cell>
          <cell r="C247" t="str">
            <v>Santa Casa da Misericordia de Cerquilho</v>
          </cell>
          <cell r="D247" t="str">
            <v>SOROCABA</v>
          </cell>
          <cell r="E247" t="str">
            <v>CERQUILHO</v>
          </cell>
          <cell r="F247">
            <v>351150</v>
          </cell>
          <cell r="G247" t="str">
            <v>Municipal</v>
          </cell>
          <cell r="H247" t="str">
            <v>Priv.s. fins lucrativos</v>
          </cell>
          <cell r="I247">
            <v>300</v>
          </cell>
          <cell r="J247">
            <v>0</v>
          </cell>
          <cell r="K247">
            <v>600</v>
          </cell>
          <cell r="M247">
            <v>60</v>
          </cell>
        </row>
        <row r="248">
          <cell r="A248">
            <v>2751704</v>
          </cell>
          <cell r="B248">
            <v>50304377000102</v>
          </cell>
          <cell r="C248" t="str">
            <v>SANTA CASA DE MISERICÓRDIA DE ITUVERAVA</v>
          </cell>
          <cell r="D248" t="str">
            <v>FRANCA</v>
          </cell>
          <cell r="E248" t="str">
            <v>ITUVERAVA</v>
          </cell>
          <cell r="F248">
            <v>352410</v>
          </cell>
          <cell r="G248" t="str">
            <v>Municipal</v>
          </cell>
          <cell r="H248" t="str">
            <v>Priv.s. fins lucrativos</v>
          </cell>
          <cell r="I248">
            <v>4680</v>
          </cell>
          <cell r="J248">
            <v>4680</v>
          </cell>
          <cell r="K248">
            <v>8000</v>
          </cell>
          <cell r="M248">
            <v>780</v>
          </cell>
        </row>
        <row r="249">
          <cell r="A249">
            <v>2754843</v>
          </cell>
          <cell r="B249" t="str">
            <v>48697338/001-70</v>
          </cell>
          <cell r="C249" t="str">
            <v xml:space="preserve">Hospital de Santo Amaro </v>
          </cell>
          <cell r="D249" t="str">
            <v>BAIXADA SANTISTA</v>
          </cell>
          <cell r="E249" t="str">
            <v>GUARUJA</v>
          </cell>
          <cell r="F249">
            <v>351870</v>
          </cell>
          <cell r="G249" t="str">
            <v>Municipal</v>
          </cell>
          <cell r="H249" t="str">
            <v>Priv.s. fins lucrativos</v>
          </cell>
          <cell r="I249">
            <v>1500</v>
          </cell>
          <cell r="J249">
            <v>175</v>
          </cell>
          <cell r="K249">
            <v>3000</v>
          </cell>
          <cell r="M249">
            <v>290</v>
          </cell>
        </row>
        <row r="250">
          <cell r="A250">
            <v>2755092</v>
          </cell>
          <cell r="B250">
            <v>54122213000115</v>
          </cell>
          <cell r="C250" t="str">
            <v>Santa Casa de Misericórdia de Pindamonhangaba</v>
          </cell>
          <cell r="D250" t="str">
            <v>TAUBATÉ</v>
          </cell>
          <cell r="E250" t="str">
            <v>PINDAMONHANGABA</v>
          </cell>
          <cell r="F250">
            <v>353800</v>
          </cell>
          <cell r="G250" t="str">
            <v>Municipal</v>
          </cell>
          <cell r="H250" t="str">
            <v>Priv.s. fins lucrativos</v>
          </cell>
          <cell r="I250">
            <v>2580</v>
          </cell>
          <cell r="J250">
            <v>520</v>
          </cell>
          <cell r="K250">
            <v>5000</v>
          </cell>
          <cell r="M250">
            <v>490</v>
          </cell>
        </row>
        <row r="251">
          <cell r="A251">
            <v>2758245</v>
          </cell>
          <cell r="B251">
            <v>51660082000131</v>
          </cell>
          <cell r="C251" t="str">
            <v>ASSOCIAÇÃO HOSPITALAR DA SANTA CASA DE LINS</v>
          </cell>
          <cell r="D251" t="str">
            <v>BAURU</v>
          </cell>
          <cell r="E251" t="str">
            <v>LINS</v>
          </cell>
          <cell r="F251">
            <v>352710</v>
          </cell>
          <cell r="G251" t="str">
            <v>Municipal</v>
          </cell>
          <cell r="H251" t="str">
            <v>Priv.s. fins lucrativos</v>
          </cell>
          <cell r="I251">
            <v>2000</v>
          </cell>
          <cell r="J251">
            <v>495</v>
          </cell>
          <cell r="K251">
            <v>2500</v>
          </cell>
          <cell r="M251">
            <v>240</v>
          </cell>
        </row>
        <row r="252">
          <cell r="A252">
            <v>2765934</v>
          </cell>
          <cell r="B252">
            <v>71041289000135</v>
          </cell>
          <cell r="C252" t="str">
            <v>HOSPITAL DE CLINICAS DE SAO SEBASTIAO</v>
          </cell>
          <cell r="D252" t="str">
            <v>TAUBATÉ</v>
          </cell>
          <cell r="E252" t="str">
            <v>SAO SEBASTIAO</v>
          </cell>
          <cell r="F252">
            <v>355070</v>
          </cell>
          <cell r="G252" t="str">
            <v>Municipal</v>
          </cell>
          <cell r="H252" t="str">
            <v>Priv.s. fins lucrativos</v>
          </cell>
          <cell r="I252">
            <v>1695</v>
          </cell>
          <cell r="J252">
            <v>273</v>
          </cell>
          <cell r="K252">
            <v>3390</v>
          </cell>
          <cell r="M252">
            <v>330</v>
          </cell>
        </row>
        <row r="253">
          <cell r="A253">
            <v>2765942</v>
          </cell>
          <cell r="B253">
            <v>60990751001791</v>
          </cell>
          <cell r="C253" t="str">
            <v>Hospital Santa Lucinda</v>
          </cell>
          <cell r="D253" t="str">
            <v>SOROCABA</v>
          </cell>
          <cell r="E253" t="str">
            <v>SOROCABA</v>
          </cell>
          <cell r="F253">
            <v>355220</v>
          </cell>
          <cell r="G253" t="str">
            <v>Municipal</v>
          </cell>
          <cell r="H253" t="str">
            <v>Priv.s. fins lucrativos</v>
          </cell>
          <cell r="I253">
            <v>1700</v>
          </cell>
          <cell r="J253">
            <v>1185</v>
          </cell>
          <cell r="K253">
            <v>3400</v>
          </cell>
          <cell r="M253">
            <v>330</v>
          </cell>
        </row>
        <row r="254">
          <cell r="A254">
            <v>2766167</v>
          </cell>
          <cell r="B254">
            <v>33726472000770</v>
          </cell>
          <cell r="C254" t="str">
            <v>HOSPITAL E MATERNIDADE SÃO VICENTE DE PAULO RIO DAS PEDRAS</v>
          </cell>
          <cell r="D254" t="str">
            <v>PIRACICABA</v>
          </cell>
          <cell r="E254" t="str">
            <v>RIO DAS PEDRAS</v>
          </cell>
          <cell r="F254">
            <v>354400</v>
          </cell>
          <cell r="G254" t="str">
            <v>Municipal</v>
          </cell>
          <cell r="H254" t="str">
            <v>Priv.s. fins lucrativos</v>
          </cell>
          <cell r="I254">
            <v>1500</v>
          </cell>
          <cell r="J254">
            <v>240</v>
          </cell>
          <cell r="K254">
            <v>3000</v>
          </cell>
          <cell r="M254">
            <v>290</v>
          </cell>
        </row>
        <row r="255">
          <cell r="A255">
            <v>2772310</v>
          </cell>
          <cell r="B255">
            <v>54370630000187</v>
          </cell>
          <cell r="C255" t="str">
            <v>IRMANDADE DA SANTA CASA DE MISERICORDIA DE PIRACICABA</v>
          </cell>
          <cell r="D255" t="str">
            <v>PIRACICABA</v>
          </cell>
          <cell r="E255" t="str">
            <v>PIRACICABA</v>
          </cell>
          <cell r="F255">
            <v>353870</v>
          </cell>
          <cell r="G255" t="str">
            <v>Municipal</v>
          </cell>
          <cell r="H255" t="str">
            <v>Priv.s. fins lucrativos</v>
          </cell>
          <cell r="I255">
            <v>6000</v>
          </cell>
          <cell r="J255">
            <v>7769</v>
          </cell>
          <cell r="K255">
            <v>6000</v>
          </cell>
          <cell r="M255">
            <v>580</v>
          </cell>
        </row>
        <row r="256">
          <cell r="A256">
            <v>2773333</v>
          </cell>
          <cell r="B256">
            <v>48517932000132</v>
          </cell>
          <cell r="C256" t="str">
            <v>Santa Casa de Misericórdia de Guararema</v>
          </cell>
          <cell r="D256" t="str">
            <v>GRANDE S. PAULO</v>
          </cell>
          <cell r="E256" t="str">
            <v>GUARAREMA</v>
          </cell>
          <cell r="F256">
            <v>351830</v>
          </cell>
          <cell r="G256" t="str">
            <v>Municipal</v>
          </cell>
          <cell r="H256" t="str">
            <v>Priv.s. fins lucrativos</v>
          </cell>
          <cell r="I256">
            <v>2240</v>
          </cell>
          <cell r="J256">
            <v>0</v>
          </cell>
          <cell r="K256">
            <v>1000</v>
          </cell>
          <cell r="M256">
            <v>100</v>
          </cell>
        </row>
        <row r="257">
          <cell r="A257">
            <v>2784602</v>
          </cell>
          <cell r="B257">
            <v>60499365000215</v>
          </cell>
          <cell r="C257" t="str">
            <v>HOSPITAL AUGUSTO DE OLIVEIRA CAMARGO</v>
          </cell>
          <cell r="D257" t="str">
            <v>CAMPINAS</v>
          </cell>
          <cell r="E257" t="str">
            <v>INDAIATUBA</v>
          </cell>
          <cell r="F257">
            <v>352050</v>
          </cell>
          <cell r="G257" t="str">
            <v>Municipal</v>
          </cell>
          <cell r="H257" t="str">
            <v>Priv.s. fins lucrativos</v>
          </cell>
          <cell r="I257">
            <v>15500</v>
          </cell>
          <cell r="J257">
            <v>1340</v>
          </cell>
          <cell r="K257">
            <v>31000</v>
          </cell>
          <cell r="M257">
            <v>3010</v>
          </cell>
        </row>
        <row r="258">
          <cell r="A258">
            <v>2785382</v>
          </cell>
          <cell r="B258">
            <v>5484836000111</v>
          </cell>
          <cell r="C258" t="str">
            <v>Irmandade da Santa Casa de Misericórdia de Pirassununga</v>
          </cell>
          <cell r="D258" t="str">
            <v>PIRACICABA</v>
          </cell>
          <cell r="E258" t="str">
            <v>PIRASSUNUNGA</v>
          </cell>
          <cell r="F258">
            <v>353930</v>
          </cell>
          <cell r="G258" t="str">
            <v>Municipal</v>
          </cell>
          <cell r="H258" t="str">
            <v>Priv.s. fins lucrativos</v>
          </cell>
          <cell r="I258">
            <v>2296</v>
          </cell>
          <cell r="J258">
            <v>157</v>
          </cell>
          <cell r="K258">
            <v>4200</v>
          </cell>
          <cell r="M258">
            <v>410</v>
          </cell>
        </row>
        <row r="259">
          <cell r="A259">
            <v>2786435</v>
          </cell>
          <cell r="B259">
            <v>50944198000130</v>
          </cell>
          <cell r="C259" t="str">
            <v>HOSPITAL DE CARIDADE SÃO VICENTE DE PAULO</v>
          </cell>
          <cell r="D259" t="str">
            <v>CAMPINAS</v>
          </cell>
          <cell r="E259" t="str">
            <v>JUNDIAI</v>
          </cell>
          <cell r="F259">
            <v>352590</v>
          </cell>
          <cell r="G259" t="str">
            <v>Municipal</v>
          </cell>
          <cell r="H259" t="str">
            <v>Priv.s. fins lucrativos</v>
          </cell>
          <cell r="I259">
            <v>13500</v>
          </cell>
          <cell r="J259">
            <v>5250</v>
          </cell>
          <cell r="K259">
            <v>27000</v>
          </cell>
          <cell r="M259">
            <v>2620</v>
          </cell>
        </row>
        <row r="260">
          <cell r="A260">
            <v>2791722</v>
          </cell>
          <cell r="B260">
            <v>50753631000150</v>
          </cell>
          <cell r="C260" t="str">
            <v>Irmandade de Misericórdia do Jahu</v>
          </cell>
          <cell r="D260" t="str">
            <v>BAURU</v>
          </cell>
          <cell r="E260" t="str">
            <v>JAU</v>
          </cell>
          <cell r="F260">
            <v>352530</v>
          </cell>
          <cell r="G260" t="str">
            <v>Municipal</v>
          </cell>
          <cell r="H260" t="str">
            <v>Priv.s. fins lucrativos</v>
          </cell>
          <cell r="I260">
            <v>11200</v>
          </cell>
          <cell r="J260">
            <v>0</v>
          </cell>
          <cell r="K260">
            <v>22400</v>
          </cell>
          <cell r="L260">
            <v>8</v>
          </cell>
          <cell r="M260">
            <v>2172</v>
          </cell>
        </row>
        <row r="261">
          <cell r="A261">
            <v>2791749</v>
          </cell>
          <cell r="B261">
            <v>53816153000178</v>
          </cell>
          <cell r="C261" t="str">
            <v xml:space="preserve">Irmandade Santa Casa de Misericórdia de Pederneiras </v>
          </cell>
          <cell r="D261" t="str">
            <v>BAURU</v>
          </cell>
          <cell r="E261" t="str">
            <v>PEDERNEIRAS</v>
          </cell>
          <cell r="F261">
            <v>353670</v>
          </cell>
          <cell r="G261" t="str">
            <v>Municipal</v>
          </cell>
          <cell r="H261" t="str">
            <v>Priv.s. fins lucrativos</v>
          </cell>
          <cell r="I261">
            <v>1303</v>
          </cell>
          <cell r="J261">
            <v>982</v>
          </cell>
          <cell r="K261">
            <v>1624</v>
          </cell>
          <cell r="M261">
            <v>160</v>
          </cell>
        </row>
        <row r="262">
          <cell r="A262">
            <v>2798298</v>
          </cell>
          <cell r="B262" t="str">
            <v>59.981.712/0001-81</v>
          </cell>
          <cell r="C262" t="str">
            <v>Santa Casa da Misericordia de São José do Rio Preto</v>
          </cell>
          <cell r="D262" t="str">
            <v>S. JOSÉ R. PRETO</v>
          </cell>
          <cell r="E262" t="str">
            <v>SAO JOSE DO RIO PRETO</v>
          </cell>
          <cell r="F262">
            <v>354980</v>
          </cell>
          <cell r="G262" t="str">
            <v>Municipal</v>
          </cell>
          <cell r="H262" t="str">
            <v>Priv.s. fins lucrativos</v>
          </cell>
          <cell r="I262">
            <v>8118</v>
          </cell>
          <cell r="J262">
            <v>0</v>
          </cell>
          <cell r="K262">
            <v>5000</v>
          </cell>
          <cell r="M262">
            <v>490</v>
          </cell>
        </row>
        <row r="263">
          <cell r="A263">
            <v>3139050</v>
          </cell>
          <cell r="B263">
            <v>71485056000393</v>
          </cell>
          <cell r="C263" t="str">
            <v>Hospital Dr Leo Orsi Bernardes</v>
          </cell>
          <cell r="D263" t="str">
            <v>SOROCABA</v>
          </cell>
          <cell r="E263" t="str">
            <v>ITAPETININGA</v>
          </cell>
          <cell r="F263">
            <v>352230</v>
          </cell>
          <cell r="G263" t="str">
            <v>Municipal</v>
          </cell>
          <cell r="H263" t="str">
            <v>Priv.s. fins lucrativos</v>
          </cell>
          <cell r="I263">
            <v>36720</v>
          </cell>
          <cell r="J263">
            <v>217</v>
          </cell>
          <cell r="K263">
            <v>7800</v>
          </cell>
          <cell r="M263">
            <v>760</v>
          </cell>
        </row>
        <row r="264">
          <cell r="A264">
            <v>5586348</v>
          </cell>
          <cell r="B264" t="str">
            <v>15.126.437/0022-78</v>
          </cell>
          <cell r="C264" t="str">
            <v>Hospital Universitário da UFSCar Prof. Dr. Horácio Carlos Panepucci - HU-UFSCar</v>
          </cell>
          <cell r="D264" t="str">
            <v>ARARAQUARA</v>
          </cell>
          <cell r="E264" t="str">
            <v>SAO CARLOS</v>
          </cell>
          <cell r="F264">
            <v>354890</v>
          </cell>
          <cell r="G264" t="str">
            <v>Municipal</v>
          </cell>
          <cell r="H264" t="str">
            <v>Priv.s. fins lucrativos</v>
          </cell>
          <cell r="I264">
            <v>5000</v>
          </cell>
          <cell r="J264">
            <v>5000</v>
          </cell>
          <cell r="K264">
            <v>5000</v>
          </cell>
          <cell r="M264">
            <v>490</v>
          </cell>
        </row>
        <row r="265">
          <cell r="A265">
            <v>7320175</v>
          </cell>
          <cell r="B265" t="str">
            <v>60.992.427/0018-93</v>
          </cell>
          <cell r="C265" t="str">
            <v>Beneficência Nipo-Brasileira de São Paulo - Hospital São Miguel Arcanjo</v>
          </cell>
          <cell r="D265" t="str">
            <v>SOROCABA</v>
          </cell>
          <cell r="E265" t="str">
            <v>SAO MIGUEL ARCANJO</v>
          </cell>
          <cell r="F265">
            <v>355020</v>
          </cell>
          <cell r="G265" t="str">
            <v>Municipal</v>
          </cell>
          <cell r="H265" t="str">
            <v>Priv.s. fins lucrativos</v>
          </cell>
          <cell r="I265">
            <v>345</v>
          </cell>
          <cell r="J265">
            <v>1018</v>
          </cell>
          <cell r="K265">
            <v>690</v>
          </cell>
          <cell r="M265">
            <v>70</v>
          </cell>
        </row>
        <row r="266">
          <cell r="A266">
            <v>7849184</v>
          </cell>
          <cell r="B266">
            <v>23122790000183</v>
          </cell>
          <cell r="C266" t="str">
            <v>HOSPITAL SANTA MARIA DE SUZANO</v>
          </cell>
          <cell r="D266" t="str">
            <v>GRANDE S. PAULO</v>
          </cell>
          <cell r="E266" t="str">
            <v>SUZANO</v>
          </cell>
          <cell r="F266">
            <v>355250</v>
          </cell>
          <cell r="G266" t="str">
            <v>Municipal</v>
          </cell>
          <cell r="H266" t="str">
            <v>Priv.s. fins lucrativos</v>
          </cell>
          <cell r="I266">
            <v>2480</v>
          </cell>
          <cell r="J266">
            <v>32</v>
          </cell>
          <cell r="K266">
            <v>2480</v>
          </cell>
          <cell r="M266">
            <v>240</v>
          </cell>
        </row>
        <row r="267">
          <cell r="A267">
            <v>9149511</v>
          </cell>
          <cell r="B267" t="str">
            <v>24.291.004/0001-34</v>
          </cell>
          <cell r="C267" t="str">
            <v>Hospital Neurocenter Ltda.</v>
          </cell>
          <cell r="D267" t="str">
            <v>GRANDE S. PAULO</v>
          </cell>
          <cell r="E267" t="str">
            <v>GUARULHOS</v>
          </cell>
          <cell r="F267">
            <v>351880</v>
          </cell>
          <cell r="G267" t="str">
            <v>Municipal</v>
          </cell>
          <cell r="H267" t="str">
            <v>Priv.s. fins lucrativos</v>
          </cell>
          <cell r="I267">
            <v>20000</v>
          </cell>
          <cell r="J267">
            <v>0</v>
          </cell>
          <cell r="K267">
            <v>40000</v>
          </cell>
          <cell r="M267">
            <v>3890</v>
          </cell>
        </row>
        <row r="268">
          <cell r="A268">
            <v>9662561</v>
          </cell>
          <cell r="B268">
            <v>49150352002085</v>
          </cell>
          <cell r="C268" t="str">
            <v>FUNDAÇÃO PIO XII</v>
          </cell>
          <cell r="D268" t="str">
            <v>BARRETOS</v>
          </cell>
          <cell r="E268" t="str">
            <v>BARRETOS</v>
          </cell>
          <cell r="F268">
            <v>350550</v>
          </cell>
          <cell r="G268" t="str">
            <v>Municipal</v>
          </cell>
          <cell r="H268" t="str">
            <v>Priv.s. fins lucrativos</v>
          </cell>
          <cell r="I268">
            <v>5350</v>
          </cell>
          <cell r="J268">
            <v>1200</v>
          </cell>
          <cell r="K268">
            <v>10700</v>
          </cell>
          <cell r="M268">
            <v>1040</v>
          </cell>
        </row>
        <row r="269">
          <cell r="A269">
            <v>9680500</v>
          </cell>
          <cell r="B269">
            <v>45349461000960</v>
          </cell>
          <cell r="C269" t="str">
            <v>Associação Hospitalar Beneficente do Brasil</v>
          </cell>
          <cell r="D269" t="str">
            <v>MARÍLIA</v>
          </cell>
          <cell r="E269" t="str">
            <v>GARCA</v>
          </cell>
          <cell r="F269">
            <v>351670</v>
          </cell>
          <cell r="G269" t="str">
            <v>Municipal</v>
          </cell>
          <cell r="H269" t="str">
            <v>Priv.s. fins lucrativos</v>
          </cell>
          <cell r="I269">
            <v>2500</v>
          </cell>
          <cell r="J269">
            <v>0</v>
          </cell>
          <cell r="K269">
            <v>2500</v>
          </cell>
          <cell r="M269">
            <v>240</v>
          </cell>
        </row>
        <row r="270">
          <cell r="A270">
            <v>102792</v>
          </cell>
          <cell r="B270" t="str">
            <v>58200015/000183</v>
          </cell>
          <cell r="C270" t="str">
            <v>HOSPITAL DE CAMPANHA COVID 19 UPA CENTRAL</v>
          </cell>
          <cell r="D270" t="str">
            <v>BAIXADA SANTISTA</v>
          </cell>
          <cell r="E270" t="str">
            <v>SANTOS</v>
          </cell>
          <cell r="F270">
            <v>354850</v>
          </cell>
          <cell r="G270" t="str">
            <v>Municipal</v>
          </cell>
          <cell r="H270" t="str">
            <v>Direta/OSS</v>
          </cell>
          <cell r="I270">
            <v>2250</v>
          </cell>
          <cell r="J270">
            <v>0</v>
          </cell>
          <cell r="K270">
            <v>4500</v>
          </cell>
          <cell r="M270">
            <v>440</v>
          </cell>
        </row>
        <row r="271">
          <cell r="A271">
            <v>605107</v>
          </cell>
          <cell r="B271">
            <v>10857726000107</v>
          </cell>
          <cell r="C271" t="str">
            <v>CENTRO DE TRANSICAO E ESTABILIZACAO COVID19</v>
          </cell>
          <cell r="D271" t="str">
            <v>SOROCABA</v>
          </cell>
          <cell r="E271" t="str">
            <v>SOROCABA</v>
          </cell>
          <cell r="F271">
            <v>355220</v>
          </cell>
          <cell r="G271" t="str">
            <v>Municipal</v>
          </cell>
          <cell r="H271" t="str">
            <v>Direta/OSS</v>
          </cell>
          <cell r="I271">
            <v>8600</v>
          </cell>
          <cell r="J271">
            <v>313</v>
          </cell>
          <cell r="K271">
            <v>20000</v>
          </cell>
          <cell r="M271">
            <v>1940</v>
          </cell>
        </row>
        <row r="272">
          <cell r="A272" t="str">
            <v>PEDIDO TOTAL MUNICÍPIOS</v>
          </cell>
        </row>
      </sheetData>
      <sheetData sheetId="11"/>
      <sheetData sheetId="12">
        <row r="2">
          <cell r="A2">
            <v>8028</v>
          </cell>
          <cell r="B2">
            <v>46523171000368</v>
          </cell>
          <cell r="C2" t="str">
            <v>HOSPITAL MUNICIPAL ANTONIO GIGLIO</v>
          </cell>
          <cell r="D2" t="str">
            <v>GRANDE S. PAULO</v>
          </cell>
          <cell r="E2" t="str">
            <v>OSASCO</v>
          </cell>
          <cell r="F2">
            <v>353440</v>
          </cell>
          <cell r="G2" t="str">
            <v>Municipal</v>
          </cell>
          <cell r="H2" t="str">
            <v>Direta/OSS</v>
          </cell>
          <cell r="I2">
            <v>2000</v>
          </cell>
          <cell r="J2">
            <v>45</v>
          </cell>
          <cell r="K2">
            <v>4000</v>
          </cell>
          <cell r="M2">
            <v>520</v>
          </cell>
        </row>
        <row r="3">
          <cell r="A3">
            <v>8923</v>
          </cell>
          <cell r="B3">
            <v>46522942000130</v>
          </cell>
          <cell r="C3" t="str">
            <v>Centro Hospitalar de Santo André Dr. Newton da Costa Brandão</v>
          </cell>
          <cell r="D3" t="str">
            <v>GRANDE S. PAULO</v>
          </cell>
          <cell r="E3" t="str">
            <v>SANTO ANDRE</v>
          </cell>
          <cell r="F3">
            <v>354780</v>
          </cell>
          <cell r="G3" t="str">
            <v>Municipal</v>
          </cell>
          <cell r="H3" t="str">
            <v>Direta/OSS</v>
          </cell>
          <cell r="I3">
            <v>7850</v>
          </cell>
          <cell r="J3">
            <v>500</v>
          </cell>
          <cell r="K3">
            <v>13700</v>
          </cell>
          <cell r="M3">
            <v>1780</v>
          </cell>
        </row>
        <row r="4">
          <cell r="A4">
            <v>9628</v>
          </cell>
          <cell r="B4">
            <v>61699567001245</v>
          </cell>
          <cell r="C4" t="str">
            <v>Hospital Municipal Dr. José de Carvalho Florence</v>
          </cell>
          <cell r="D4" t="str">
            <v>TAUBATÉ</v>
          </cell>
          <cell r="E4" t="str">
            <v>SAO JOSE DOS CAMPOS</v>
          </cell>
          <cell r="F4">
            <v>354990</v>
          </cell>
          <cell r="G4" t="str">
            <v>Municipal</v>
          </cell>
          <cell r="H4" t="str">
            <v>Direta/OSS</v>
          </cell>
          <cell r="I4">
            <v>3840</v>
          </cell>
          <cell r="J4">
            <v>642</v>
          </cell>
          <cell r="K4">
            <v>7860</v>
          </cell>
          <cell r="M4">
            <v>1020</v>
          </cell>
        </row>
        <row r="5">
          <cell r="A5">
            <v>40010</v>
          </cell>
          <cell r="B5">
            <v>59045351000242</v>
          </cell>
          <cell r="C5" t="str">
            <v>UPA - VEREADOR NADIR MARIANO DE LIMA</v>
          </cell>
          <cell r="D5" t="str">
            <v>GRANDE S. PAULO</v>
          </cell>
          <cell r="E5" t="str">
            <v>FRANCISCO MORATO</v>
          </cell>
          <cell r="F5">
            <v>351630</v>
          </cell>
          <cell r="G5" t="str">
            <v>Municipal</v>
          </cell>
          <cell r="H5" t="str">
            <v>Direta/OSS</v>
          </cell>
          <cell r="I5">
            <v>0</v>
          </cell>
          <cell r="J5">
            <v>0</v>
          </cell>
          <cell r="K5">
            <v>0</v>
          </cell>
          <cell r="M5">
            <v>0</v>
          </cell>
        </row>
        <row r="6">
          <cell r="A6">
            <v>102075</v>
          </cell>
          <cell r="B6">
            <v>9652823001229</v>
          </cell>
          <cell r="C6" t="str">
            <v>HM BELA VISTA - ANTONIO CARLOS</v>
          </cell>
          <cell r="D6" t="str">
            <v>GRANDE S. PAULO</v>
          </cell>
          <cell r="E6" t="str">
            <v>SAO PAULO</v>
          </cell>
          <cell r="F6">
            <v>355030</v>
          </cell>
          <cell r="G6" t="str">
            <v>Municipal</v>
          </cell>
          <cell r="H6" t="str">
            <v>Direta/OSS</v>
          </cell>
          <cell r="I6">
            <v>3000</v>
          </cell>
          <cell r="J6">
            <v>125</v>
          </cell>
          <cell r="K6">
            <v>6000</v>
          </cell>
          <cell r="M6">
            <v>780</v>
          </cell>
        </row>
        <row r="7">
          <cell r="A7">
            <v>102105</v>
          </cell>
          <cell r="B7">
            <v>9652823000680</v>
          </cell>
          <cell r="C7" t="str">
            <v>HOSPITAL MUNICIPAL BRASILÂNDIA</v>
          </cell>
          <cell r="D7" t="str">
            <v>GRANDE S. PAULO</v>
          </cell>
          <cell r="E7" t="str">
            <v>SAO PAULO</v>
          </cell>
          <cell r="F7">
            <v>355030</v>
          </cell>
          <cell r="G7" t="str">
            <v>Municipal</v>
          </cell>
          <cell r="H7" t="str">
            <v>Direta/OSS</v>
          </cell>
          <cell r="I7">
            <v>30000</v>
          </cell>
          <cell r="J7">
            <v>1369</v>
          </cell>
          <cell r="K7">
            <v>60000</v>
          </cell>
          <cell r="M7">
            <v>7560</v>
          </cell>
        </row>
        <row r="8">
          <cell r="A8">
            <v>102741</v>
          </cell>
          <cell r="B8">
            <v>45276128000110</v>
          </cell>
          <cell r="C8" t="str">
            <v>HOSPITAL DE CAMPANHA COVID 19 ARARAQUARA</v>
          </cell>
          <cell r="D8" t="str">
            <v>ARARAQUARA</v>
          </cell>
          <cell r="E8" t="str">
            <v>ARARAQUARA</v>
          </cell>
          <cell r="F8">
            <v>350320</v>
          </cell>
          <cell r="G8" t="str">
            <v>Municipal</v>
          </cell>
          <cell r="H8" t="str">
            <v>Direta/OSS</v>
          </cell>
          <cell r="I8">
            <v>750</v>
          </cell>
          <cell r="J8">
            <v>1820</v>
          </cell>
          <cell r="K8">
            <v>1500</v>
          </cell>
          <cell r="M8">
            <v>200</v>
          </cell>
        </row>
        <row r="9">
          <cell r="A9">
            <v>102806</v>
          </cell>
          <cell r="B9">
            <v>58200015000183</v>
          </cell>
          <cell r="C9" t="str">
            <v>HOSPITAL DE CAMPANHA UPA ZONA LESTE</v>
          </cell>
          <cell r="D9" t="str">
            <v>BAIXADA SANTISTA</v>
          </cell>
          <cell r="E9" t="str">
            <v>SANTOS</v>
          </cell>
          <cell r="F9">
            <v>354850</v>
          </cell>
          <cell r="G9" t="str">
            <v>Municipal</v>
          </cell>
          <cell r="H9" t="str">
            <v>Direta/OSS</v>
          </cell>
          <cell r="I9">
            <v>660</v>
          </cell>
          <cell r="J9">
            <v>160</v>
          </cell>
          <cell r="K9">
            <v>1320</v>
          </cell>
          <cell r="M9">
            <v>170</v>
          </cell>
        </row>
        <row r="10">
          <cell r="A10">
            <v>104795</v>
          </cell>
          <cell r="B10">
            <v>58200015000183</v>
          </cell>
          <cell r="C10" t="str">
            <v>HOSPITAL DE CAMPANHA VITÓRIA</v>
          </cell>
          <cell r="D10" t="str">
            <v>BAIXADA SANTISTA</v>
          </cell>
          <cell r="E10" t="str">
            <v>SANTOS</v>
          </cell>
          <cell r="F10">
            <v>354850</v>
          </cell>
          <cell r="G10" t="str">
            <v>Municipal</v>
          </cell>
          <cell r="H10" t="str">
            <v>Direta/OSS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1">
          <cell r="A11">
            <v>104892</v>
          </cell>
          <cell r="B11">
            <v>46522983000127</v>
          </cell>
          <cell r="C11" t="str">
            <v>HOSPITAL DE CAMPANHA COVID 19 "FERNÃO DIAS"</v>
          </cell>
          <cell r="D11" t="str">
            <v>GRANDE S. PAULO</v>
          </cell>
          <cell r="E11" t="str">
            <v>SANTANA DE PARNAIBA</v>
          </cell>
          <cell r="F11">
            <v>354730</v>
          </cell>
          <cell r="G11" t="str">
            <v>Municipal</v>
          </cell>
          <cell r="H11" t="str">
            <v>Direta/OSS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A12">
            <v>105120</v>
          </cell>
          <cell r="B12">
            <v>46137410000180</v>
          </cell>
          <cell r="C12" t="str">
            <v>Hospital de Campanha</v>
          </cell>
          <cell r="D12" t="str">
            <v>BAURU</v>
          </cell>
          <cell r="E12" t="str">
            <v>BAURU</v>
          </cell>
          <cell r="F12">
            <v>350600</v>
          </cell>
          <cell r="G12" t="str">
            <v>Municipal</v>
          </cell>
          <cell r="H12" t="str">
            <v>Direta/OSS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3">
          <cell r="A13">
            <v>105597</v>
          </cell>
          <cell r="B13">
            <v>46523171000104</v>
          </cell>
          <cell r="C13" t="str">
            <v>HOSPITAL DE CAMPANHA COVID 19 OSASCO</v>
          </cell>
          <cell r="D13" t="str">
            <v>GRANDE S. PAULO</v>
          </cell>
          <cell r="E13" t="str">
            <v>Osasco</v>
          </cell>
          <cell r="F13">
            <v>353440</v>
          </cell>
          <cell r="G13" t="str">
            <v>Municipal</v>
          </cell>
          <cell r="H13" t="str">
            <v>Direta/OSS</v>
          </cell>
          <cell r="I13">
            <v>4000</v>
          </cell>
          <cell r="J13">
            <v>80</v>
          </cell>
          <cell r="K13">
            <v>8000</v>
          </cell>
          <cell r="M13">
            <v>1040</v>
          </cell>
        </row>
        <row r="14">
          <cell r="A14">
            <v>105708</v>
          </cell>
          <cell r="B14">
            <v>46523080000160</v>
          </cell>
          <cell r="C14" t="str">
            <v>HOSPITAL DE CAMPANHA COVID 19 FRANCO DA ROCHA</v>
          </cell>
          <cell r="D14" t="str">
            <v>GRANDE S. PAULO</v>
          </cell>
          <cell r="E14" t="str">
            <v>FRANCO DA ROCHA</v>
          </cell>
          <cell r="F14">
            <v>351640</v>
          </cell>
          <cell r="G14" t="str">
            <v>Municipal</v>
          </cell>
          <cell r="H14" t="str">
            <v>Direta/OSS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5">
          <cell r="A15">
            <v>105759</v>
          </cell>
          <cell r="B15">
            <v>46523239000147</v>
          </cell>
          <cell r="C15" t="str">
            <v>HOSPITAL DE URGÊNCIA SBC</v>
          </cell>
          <cell r="D15" t="str">
            <v>GRANDE S. PAULO</v>
          </cell>
          <cell r="E15" t="str">
            <v>SAO BERNARDO DO CAMPO</v>
          </cell>
          <cell r="F15">
            <v>354870</v>
          </cell>
          <cell r="G15" t="str">
            <v>Municipal</v>
          </cell>
          <cell r="H15" t="str">
            <v>Direta/OSS</v>
          </cell>
          <cell r="I15">
            <v>2500</v>
          </cell>
          <cell r="J15">
            <v>824</v>
          </cell>
          <cell r="K15">
            <v>5000</v>
          </cell>
          <cell r="L15">
            <v>5</v>
          </cell>
          <cell r="M15">
            <v>645</v>
          </cell>
        </row>
        <row r="16">
          <cell r="A16">
            <v>105767</v>
          </cell>
          <cell r="B16">
            <v>46523239000147</v>
          </cell>
          <cell r="C16" t="str">
            <v>HOSPITAL DE CAMPANHA - HOSPITAL ANCHIETA</v>
          </cell>
          <cell r="D16" t="str">
            <v>GRANDE S. PAULO</v>
          </cell>
          <cell r="E16" t="str">
            <v>SAO BERNARDO DO CAMPO</v>
          </cell>
          <cell r="F16">
            <v>354870</v>
          </cell>
          <cell r="G16" t="str">
            <v>Municipal</v>
          </cell>
          <cell r="H16" t="str">
            <v>Direta/OSS</v>
          </cell>
          <cell r="I16">
            <v>150</v>
          </cell>
          <cell r="J16">
            <v>25</v>
          </cell>
          <cell r="K16">
            <v>300</v>
          </cell>
          <cell r="M16">
            <v>40</v>
          </cell>
        </row>
        <row r="17">
          <cell r="A17">
            <v>109746</v>
          </cell>
          <cell r="B17">
            <v>46522942000130</v>
          </cell>
          <cell r="C17" t="str">
            <v>Hospital de Campanha COVID 19 Pedro Dell'Antonia</v>
          </cell>
          <cell r="D17" t="str">
            <v>GRANDE S. PAULO</v>
          </cell>
          <cell r="E17" t="str">
            <v>SANTO ANDRE</v>
          </cell>
          <cell r="F17">
            <v>354780</v>
          </cell>
          <cell r="G17" t="str">
            <v>Municipal</v>
          </cell>
          <cell r="H17" t="str">
            <v>Direta/OSS</v>
          </cell>
          <cell r="I17">
            <v>3000</v>
          </cell>
          <cell r="J17">
            <v>100</v>
          </cell>
          <cell r="K17">
            <v>5000</v>
          </cell>
          <cell r="M17">
            <v>650</v>
          </cell>
        </row>
        <row r="18">
          <cell r="A18">
            <v>110310</v>
          </cell>
          <cell r="B18">
            <v>46523064000178</v>
          </cell>
          <cell r="C18" t="str">
            <v>Centro Médico de Combate ao Coronavírus</v>
          </cell>
          <cell r="D18" t="str">
            <v>GRANDE S. PAULO</v>
          </cell>
          <cell r="E18" t="str">
            <v>CAIEIRAS</v>
          </cell>
          <cell r="F18">
            <v>350900</v>
          </cell>
          <cell r="G18" t="str">
            <v>Municipal</v>
          </cell>
          <cell r="H18" t="str">
            <v>Direta/OSS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A19">
            <v>112062</v>
          </cell>
          <cell r="B19">
            <v>46522967000134</v>
          </cell>
          <cell r="C19" t="str">
            <v>Hospital de Campanha de Ribeirão Pires</v>
          </cell>
          <cell r="D19" t="str">
            <v>GRANDE S. PAULO</v>
          </cell>
          <cell r="E19" t="str">
            <v>RIBEIRAO PIRES</v>
          </cell>
          <cell r="F19">
            <v>354330</v>
          </cell>
          <cell r="G19" t="str">
            <v>Municipal</v>
          </cell>
          <cell r="H19" t="str">
            <v>Direta/OSS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</row>
        <row r="20">
          <cell r="A20">
            <v>113921</v>
          </cell>
          <cell r="B20">
            <v>46634440000100</v>
          </cell>
          <cell r="C20" t="str">
            <v>Hospital de Campanha</v>
          </cell>
          <cell r="D20" t="str">
            <v>SOROCABA</v>
          </cell>
          <cell r="E20" t="str">
            <v>ITU</v>
          </cell>
          <cell r="F20">
            <v>352390</v>
          </cell>
          <cell r="G20" t="str">
            <v>Municipal</v>
          </cell>
          <cell r="H20" t="str">
            <v>Direta/OSS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A21">
            <v>115509</v>
          </cell>
          <cell r="B21">
            <v>46523163000150</v>
          </cell>
          <cell r="C21" t="str">
            <v>Hospital de Campanha Covid 19 Mairiporã</v>
          </cell>
          <cell r="D21" t="str">
            <v>GRANDE S. PAULO</v>
          </cell>
          <cell r="E21" t="str">
            <v>MAIRIPORA</v>
          </cell>
          <cell r="F21">
            <v>352850</v>
          </cell>
          <cell r="G21" t="str">
            <v>Municipal</v>
          </cell>
          <cell r="H21" t="str">
            <v>Direta/OSS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</row>
        <row r="22">
          <cell r="A22">
            <v>127604</v>
          </cell>
          <cell r="B22">
            <v>46523015000135</v>
          </cell>
          <cell r="C22" t="str">
            <v>UNIDADE DE INTERNAÇÃO COVID - 19 PAULISTA</v>
          </cell>
          <cell r="D22" t="str">
            <v>GRANDE S. PAULO</v>
          </cell>
          <cell r="E22" t="str">
            <v>BARUERI</v>
          </cell>
          <cell r="F22">
            <v>350570</v>
          </cell>
          <cell r="G22" t="str">
            <v>Municipal</v>
          </cell>
          <cell r="H22" t="str">
            <v>Direta/OSS</v>
          </cell>
          <cell r="I22">
            <v>60</v>
          </cell>
          <cell r="J22">
            <v>246</v>
          </cell>
          <cell r="K22">
            <v>120</v>
          </cell>
          <cell r="M22">
            <v>20</v>
          </cell>
        </row>
        <row r="23">
          <cell r="A23">
            <v>133272</v>
          </cell>
          <cell r="B23">
            <v>45176005000108</v>
          </cell>
          <cell r="C23" t="str">
            <v>Hospital de Campanha de Taubaté</v>
          </cell>
          <cell r="D23" t="str">
            <v>TAUBATÉ</v>
          </cell>
          <cell r="E23" t="str">
            <v>TAUBATE</v>
          </cell>
          <cell r="F23">
            <v>355410</v>
          </cell>
          <cell r="G23" t="str">
            <v>Municipal</v>
          </cell>
          <cell r="H23" t="str">
            <v>Direta/OSS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</row>
        <row r="24">
          <cell r="A24">
            <v>136328</v>
          </cell>
          <cell r="B24">
            <v>45226214000119</v>
          </cell>
          <cell r="C24" t="str">
            <v>UPA CIDADE NOVA/HOSPITAL DE CAMPANHA</v>
          </cell>
          <cell r="D24" t="str">
            <v>TAUBATÉ</v>
          </cell>
          <cell r="E24" t="str">
            <v>PINDAMONHANGABA</v>
          </cell>
          <cell r="F24">
            <v>353800</v>
          </cell>
          <cell r="G24" t="str">
            <v>Municipal</v>
          </cell>
          <cell r="H24" t="str">
            <v>Direta/OSS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A25">
            <v>158119</v>
          </cell>
          <cell r="B25">
            <v>46392148002244</v>
          </cell>
          <cell r="C25" t="str">
            <v>COMPLEXO HOSPITALAR MUNICIPAL SOROCABANA</v>
          </cell>
          <cell r="D25" t="str">
            <v>GRANDE S. PAULO</v>
          </cell>
          <cell r="E25" t="str">
            <v>SAO PAULO</v>
          </cell>
          <cell r="F25">
            <v>355030</v>
          </cell>
          <cell r="G25" t="str">
            <v>Municipal</v>
          </cell>
          <cell r="H25" t="str">
            <v>Direta/OSS</v>
          </cell>
          <cell r="I25">
            <v>4320</v>
          </cell>
          <cell r="J25">
            <v>0</v>
          </cell>
          <cell r="K25">
            <v>8640</v>
          </cell>
          <cell r="M25">
            <v>1130</v>
          </cell>
        </row>
        <row r="26">
          <cell r="A26">
            <v>161438</v>
          </cell>
          <cell r="B26">
            <v>11344038001765</v>
          </cell>
          <cell r="C26" t="str">
            <v>HOSPITAL MUNICIPAL GUARAPIRANGA</v>
          </cell>
          <cell r="D26" t="str">
            <v>GRANDE S. PAULO</v>
          </cell>
          <cell r="E26" t="str">
            <v>SAO PAULO</v>
          </cell>
          <cell r="F26">
            <v>355030</v>
          </cell>
          <cell r="G26" t="str">
            <v>Municipal</v>
          </cell>
          <cell r="H26" t="str">
            <v>Direta/OSS</v>
          </cell>
          <cell r="I26">
            <v>0</v>
          </cell>
          <cell r="J26">
            <v>100</v>
          </cell>
          <cell r="K26">
            <v>0</v>
          </cell>
          <cell r="M26">
            <v>0</v>
          </cell>
        </row>
        <row r="27">
          <cell r="A27">
            <v>163279</v>
          </cell>
          <cell r="B27">
            <v>46522942000130</v>
          </cell>
          <cell r="C27" t="str">
            <v>Hospital de Campanha COVID 19 UFABC</v>
          </cell>
          <cell r="D27" t="str">
            <v>GRANDE S. PAULO</v>
          </cell>
          <cell r="E27" t="str">
            <v>SANTO ANDRE</v>
          </cell>
          <cell r="F27">
            <v>354780</v>
          </cell>
          <cell r="G27" t="str">
            <v>Municipal</v>
          </cell>
          <cell r="H27" t="str">
            <v>Direta/OSS</v>
          </cell>
          <cell r="I27">
            <v>1000</v>
          </cell>
          <cell r="J27">
            <v>50</v>
          </cell>
          <cell r="K27">
            <v>1000</v>
          </cell>
          <cell r="M27">
            <v>130</v>
          </cell>
        </row>
        <row r="28">
          <cell r="A28">
            <v>201154</v>
          </cell>
          <cell r="B28">
            <v>45226214000119</v>
          </cell>
          <cell r="C28" t="str">
            <v>UPA ARARETAMA PINDAMONHANGABA</v>
          </cell>
          <cell r="D28" t="str">
            <v>TAUBATÉ</v>
          </cell>
          <cell r="E28" t="str">
            <v>PINDAMONHANGABA</v>
          </cell>
          <cell r="F28">
            <v>353800</v>
          </cell>
          <cell r="G28" t="str">
            <v>Municipal</v>
          </cell>
          <cell r="H28" t="str">
            <v>Direta/OSS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A29">
            <v>222844</v>
          </cell>
          <cell r="B29">
            <v>46425229000179</v>
          </cell>
          <cell r="C29" t="str">
            <v>Centro Municipal de Triagem COVID19</v>
          </cell>
          <cell r="D29" t="str">
            <v>S. JOÃO B. VISTA</v>
          </cell>
          <cell r="E29" t="str">
            <v>AGUAI</v>
          </cell>
          <cell r="F29">
            <v>350030</v>
          </cell>
          <cell r="G29" t="str">
            <v>Municipal</v>
          </cell>
          <cell r="H29" t="str">
            <v>Direta/OSS</v>
          </cell>
          <cell r="I29">
            <v>150</v>
          </cell>
          <cell r="J29">
            <v>0</v>
          </cell>
          <cell r="K29">
            <v>300</v>
          </cell>
          <cell r="M29">
            <v>40</v>
          </cell>
        </row>
        <row r="30">
          <cell r="A30">
            <v>255874</v>
          </cell>
          <cell r="B30">
            <v>46680500000112</v>
          </cell>
          <cell r="C30" t="str">
            <v>Hospital de Campanha COVID 19 Guaratinguetá</v>
          </cell>
          <cell r="D30" t="str">
            <v>TAUBATÉ</v>
          </cell>
          <cell r="E30" t="str">
            <v>GUARATINGUETA</v>
          </cell>
          <cell r="F30">
            <v>351840</v>
          </cell>
          <cell r="G30" t="str">
            <v>Municipal</v>
          </cell>
          <cell r="H30" t="str">
            <v>Direta/OSS</v>
          </cell>
          <cell r="I30">
            <v>400</v>
          </cell>
          <cell r="J30">
            <v>0</v>
          </cell>
          <cell r="K30">
            <v>400</v>
          </cell>
          <cell r="M30">
            <v>50</v>
          </cell>
        </row>
        <row r="31">
          <cell r="A31">
            <v>302961</v>
          </cell>
          <cell r="B31" t="str">
            <v>00955107000193</v>
          </cell>
          <cell r="C31" t="str">
            <v>Hospital de Campanha - COVID 19 - Rio Claro</v>
          </cell>
          <cell r="D31" t="str">
            <v>PIRACICABA</v>
          </cell>
          <cell r="E31" t="str">
            <v>RIO CLARO</v>
          </cell>
          <cell r="F31">
            <v>354390</v>
          </cell>
          <cell r="G31" t="str">
            <v>Municipal</v>
          </cell>
          <cell r="H31" t="str">
            <v>Direta/OSS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A32">
            <v>478849</v>
          </cell>
          <cell r="B32">
            <v>46588950000180</v>
          </cell>
          <cell r="C32" t="str">
            <v>UNIDADE DE SUPORTE VENTILATORIO FRATERNIDADE COVID</v>
          </cell>
          <cell r="D32" t="str">
            <v>S. JOSÉ R. PRETO</v>
          </cell>
          <cell r="E32" t="str">
            <v>SAO JOSE DO RIO PRETO</v>
          </cell>
          <cell r="F32">
            <v>354980</v>
          </cell>
          <cell r="G32" t="str">
            <v>Municipal</v>
          </cell>
          <cell r="H32" t="str">
            <v>Direta/OSS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A33">
            <v>625396</v>
          </cell>
          <cell r="B33">
            <v>46599809000182</v>
          </cell>
          <cell r="C33" t="str">
            <v>Unidade de Suporte Ventilatório de Votuporanga</v>
          </cell>
          <cell r="D33" t="str">
            <v>S. JOSÉ R. PRETO</v>
          </cell>
          <cell r="E33" t="str">
            <v>VOTUPORANGA</v>
          </cell>
          <cell r="F33">
            <v>355710</v>
          </cell>
          <cell r="G33" t="str">
            <v>Municipal</v>
          </cell>
          <cell r="H33" t="str">
            <v>Direta/OSS</v>
          </cell>
          <cell r="I33">
            <v>30</v>
          </cell>
          <cell r="J33">
            <v>0</v>
          </cell>
          <cell r="K33">
            <v>30</v>
          </cell>
          <cell r="M33">
            <v>0</v>
          </cell>
        </row>
        <row r="34">
          <cell r="A34">
            <v>647292</v>
          </cell>
          <cell r="B34" t="str">
            <v>44959021/0001-04</v>
          </cell>
          <cell r="C34" t="str">
            <v>Hospital campanha Covi-19 Vicente de Carvalho</v>
          </cell>
          <cell r="D34" t="str">
            <v>BAIXADA SANTISTA</v>
          </cell>
          <cell r="E34" t="str">
            <v>GUARUJA</v>
          </cell>
          <cell r="F34">
            <v>351870</v>
          </cell>
          <cell r="G34" t="str">
            <v>Municipal</v>
          </cell>
          <cell r="H34" t="str">
            <v>Direta/OSS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</row>
        <row r="35">
          <cell r="A35">
            <v>2023865</v>
          </cell>
          <cell r="B35" t="str">
            <v>52.382.702/001-80</v>
          </cell>
          <cell r="C35" t="str">
            <v>hospital Municipal Dr Amadeu Pagliuso</v>
          </cell>
          <cell r="D35" t="str">
            <v>BARRETOS</v>
          </cell>
          <cell r="E35" t="str">
            <v>JABORANDI</v>
          </cell>
          <cell r="F35">
            <v>352420</v>
          </cell>
          <cell r="G35" t="str">
            <v>Municipal</v>
          </cell>
          <cell r="H35" t="str">
            <v>Direta/OSS</v>
          </cell>
          <cell r="I35">
            <v>75</v>
          </cell>
          <cell r="J35">
            <v>0</v>
          </cell>
          <cell r="K35">
            <v>150</v>
          </cell>
          <cell r="M35">
            <v>20</v>
          </cell>
        </row>
        <row r="36">
          <cell r="A36">
            <v>2024379</v>
          </cell>
          <cell r="B36">
            <v>10946361000260</v>
          </cell>
          <cell r="C36" t="str">
            <v>PS Jose Agostinho dos Santos</v>
          </cell>
          <cell r="D36" t="str">
            <v>GRANDE S. PAULO</v>
          </cell>
          <cell r="E36" t="str">
            <v>BARUERI</v>
          </cell>
          <cell r="F36">
            <v>350570</v>
          </cell>
          <cell r="G36" t="str">
            <v>Municipal</v>
          </cell>
          <cell r="H36" t="str">
            <v>Direta/OSS</v>
          </cell>
          <cell r="I36">
            <v>150</v>
          </cell>
          <cell r="J36">
            <v>0</v>
          </cell>
          <cell r="K36">
            <v>300</v>
          </cell>
          <cell r="M36">
            <v>40</v>
          </cell>
        </row>
        <row r="37">
          <cell r="A37">
            <v>2024691</v>
          </cell>
          <cell r="B37">
            <v>47431697000119</v>
          </cell>
          <cell r="C37" t="str">
            <v>Santa Casa de Misericórdia de Cruzeiro</v>
          </cell>
          <cell r="D37" t="str">
            <v>TAUBATÉ</v>
          </cell>
          <cell r="E37" t="str">
            <v>CRUZEIRO</v>
          </cell>
          <cell r="F37">
            <v>351340</v>
          </cell>
          <cell r="G37" t="str">
            <v>Municipal</v>
          </cell>
          <cell r="H37" t="str">
            <v>Direta/OSS</v>
          </cell>
          <cell r="I37">
            <v>220</v>
          </cell>
          <cell r="J37">
            <v>0</v>
          </cell>
          <cell r="K37">
            <v>440</v>
          </cell>
          <cell r="M37">
            <v>60</v>
          </cell>
        </row>
        <row r="38">
          <cell r="A38">
            <v>2027240</v>
          </cell>
          <cell r="B38">
            <v>61699567006980</v>
          </cell>
          <cell r="C38" t="str">
            <v>Hospital Dia da Rede Hora Certa do Butantã</v>
          </cell>
          <cell r="D38" t="str">
            <v>GRANDE S. PAULO</v>
          </cell>
          <cell r="E38" t="str">
            <v>SAO PAULO</v>
          </cell>
          <cell r="F38">
            <v>355030</v>
          </cell>
          <cell r="G38" t="str">
            <v>Municipal</v>
          </cell>
          <cell r="H38" t="str">
            <v>Direta/OSS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A39">
            <v>2042894</v>
          </cell>
          <cell r="B39" t="str">
            <v>58200015/0001-83</v>
          </cell>
          <cell r="C39" t="str">
            <v>SECÃO PRONTO SOCORRO CENTRAL SEPROS C</v>
          </cell>
          <cell r="D39" t="str">
            <v>BAIXADA SANTISTA</v>
          </cell>
          <cell r="E39" t="str">
            <v>SANTOS</v>
          </cell>
          <cell r="F39">
            <v>354850</v>
          </cell>
          <cell r="G39" t="str">
            <v>Municipal</v>
          </cell>
          <cell r="H39" t="str">
            <v>Direta/OSS</v>
          </cell>
          <cell r="I39">
            <v>630</v>
          </cell>
          <cell r="J39">
            <v>11</v>
          </cell>
          <cell r="K39">
            <v>1260</v>
          </cell>
          <cell r="M39">
            <v>160</v>
          </cell>
        </row>
        <row r="40">
          <cell r="A40">
            <v>2047683</v>
          </cell>
          <cell r="B40">
            <v>44959021000104</v>
          </cell>
          <cell r="C40" t="str">
            <v>Secretaria Municipal de Saúde de Guarujá</v>
          </cell>
          <cell r="D40" t="str">
            <v>BAIXADA SANTISTA</v>
          </cell>
          <cell r="E40" t="str">
            <v>GUARUJA</v>
          </cell>
          <cell r="F40">
            <v>351870</v>
          </cell>
          <cell r="G40" t="str">
            <v>Municipal</v>
          </cell>
          <cell r="H40" t="str">
            <v>Direta/OSS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A41">
            <v>2058308</v>
          </cell>
          <cell r="B41">
            <v>45781184000374</v>
          </cell>
          <cell r="C41" t="str">
            <v>Hospital Municipal Dr Acilio Carreon Garcia</v>
          </cell>
          <cell r="D41" t="str">
            <v>CAMPINAS</v>
          </cell>
          <cell r="E41" t="str">
            <v>NOVA ODESSA</v>
          </cell>
          <cell r="F41">
            <v>353340</v>
          </cell>
          <cell r="G41" t="str">
            <v>Municipal</v>
          </cell>
          <cell r="H41" t="str">
            <v>Direta/OSS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A42">
            <v>2062054</v>
          </cell>
          <cell r="B42">
            <v>10946361000421</v>
          </cell>
          <cell r="C42" t="str">
            <v>Unidade pré-hospitalar Zona Norte - Filial Instituto Diretrizes -Contrato de Gestão 02/2019</v>
          </cell>
          <cell r="D42" t="str">
            <v>SOROCABA</v>
          </cell>
          <cell r="E42" t="str">
            <v>SOROCABA</v>
          </cell>
          <cell r="F42">
            <v>355220</v>
          </cell>
          <cell r="G42" t="str">
            <v>Municipal</v>
          </cell>
          <cell r="H42" t="str">
            <v>Direta/OSS</v>
          </cell>
          <cell r="I42">
            <v>1500</v>
          </cell>
          <cell r="J42">
            <v>0</v>
          </cell>
          <cell r="K42">
            <v>3000</v>
          </cell>
          <cell r="M42">
            <v>390</v>
          </cell>
        </row>
        <row r="43">
          <cell r="A43">
            <v>2075717</v>
          </cell>
          <cell r="B43">
            <v>46392148002910</v>
          </cell>
          <cell r="C43" t="str">
            <v>HOSPITAL MUNICIPAL E MATERNIDADE PROF. MARIO DEGNI</v>
          </cell>
          <cell r="D43" t="str">
            <v>GRANDE S. PAULO</v>
          </cell>
          <cell r="E43" t="str">
            <v>SAO PAULO</v>
          </cell>
          <cell r="F43">
            <v>355030</v>
          </cell>
          <cell r="G43" t="str">
            <v>Municipal</v>
          </cell>
          <cell r="H43" t="str">
            <v>Direta/OSS</v>
          </cell>
          <cell r="I43">
            <v>1200</v>
          </cell>
          <cell r="J43">
            <v>0</v>
          </cell>
          <cell r="K43">
            <v>2400</v>
          </cell>
          <cell r="M43">
            <v>310</v>
          </cell>
        </row>
        <row r="44">
          <cell r="A44">
            <v>2076896</v>
          </cell>
          <cell r="B44" t="str">
            <v>62.779.145/0002-70</v>
          </cell>
          <cell r="C44" t="str">
            <v>Hospital São Luiz Gonzaga da Santa Casa de Misericordia de São Paulo</v>
          </cell>
          <cell r="D44" t="str">
            <v>GRANDE S. PAULO</v>
          </cell>
          <cell r="E44" t="str">
            <v>SAO PAULO</v>
          </cell>
          <cell r="F44">
            <v>355030</v>
          </cell>
          <cell r="G44" t="str">
            <v>Municipal</v>
          </cell>
          <cell r="H44" t="str">
            <v>Direta/OSS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A45">
            <v>2077078</v>
          </cell>
          <cell r="B45">
            <v>46523114000117</v>
          </cell>
          <cell r="C45" t="str">
            <v>UNIDADE MISTA E MATERNIDADE CENTRAL MARIA ALICE CAMPOS</v>
          </cell>
          <cell r="D45" t="str">
            <v>GRANDE S. PAULO</v>
          </cell>
          <cell r="E45" t="str">
            <v>EMBU DAS ARTES</v>
          </cell>
          <cell r="F45">
            <v>351500</v>
          </cell>
          <cell r="G45" t="str">
            <v>Municipal</v>
          </cell>
          <cell r="H45" t="str">
            <v>Direta/OSS</v>
          </cell>
          <cell r="I45">
            <v>100</v>
          </cell>
          <cell r="J45">
            <v>0</v>
          </cell>
          <cell r="K45">
            <v>200</v>
          </cell>
          <cell r="M45">
            <v>30</v>
          </cell>
        </row>
        <row r="46">
          <cell r="A46">
            <v>2077450</v>
          </cell>
          <cell r="B46">
            <v>46392148001272</v>
          </cell>
          <cell r="C46" t="str">
            <v xml:space="preserve">Hospital Municipal Dr. José Soares Hungria </v>
          </cell>
          <cell r="D46" t="str">
            <v>GRANDE S. PAULO</v>
          </cell>
          <cell r="E46" t="str">
            <v>SAO PAULO</v>
          </cell>
          <cell r="F46">
            <v>355030</v>
          </cell>
          <cell r="G46" t="str">
            <v>Municipal</v>
          </cell>
          <cell r="H46" t="str">
            <v>Direta/OSS</v>
          </cell>
          <cell r="I46">
            <v>500</v>
          </cell>
          <cell r="J46">
            <v>50</v>
          </cell>
          <cell r="K46">
            <v>1000</v>
          </cell>
          <cell r="M46">
            <v>130</v>
          </cell>
        </row>
        <row r="47">
          <cell r="A47">
            <v>2077566</v>
          </cell>
          <cell r="B47">
            <v>45511847000179</v>
          </cell>
          <cell r="C47" t="str">
            <v>Hospital Municipal da Mulher</v>
          </cell>
          <cell r="D47" t="str">
            <v>ARAÇATUBA</v>
          </cell>
          <cell r="E47" t="str">
            <v>ARACATUBA</v>
          </cell>
          <cell r="F47">
            <v>350280</v>
          </cell>
          <cell r="G47" t="str">
            <v>Municipal</v>
          </cell>
          <cell r="H47" t="str">
            <v>Direta/OSS</v>
          </cell>
          <cell r="I47">
            <v>150</v>
          </cell>
          <cell r="J47">
            <v>0</v>
          </cell>
          <cell r="K47">
            <v>300</v>
          </cell>
          <cell r="M47">
            <v>40</v>
          </cell>
        </row>
        <row r="48">
          <cell r="A48">
            <v>2077639</v>
          </cell>
          <cell r="B48">
            <v>46392148002759</v>
          </cell>
          <cell r="C48" t="str">
            <v>hospital municipal professor doutor waldomiro de paula</v>
          </cell>
          <cell r="D48" t="str">
            <v>GRANDE S. PAULO</v>
          </cell>
          <cell r="E48" t="str">
            <v>SAO PAULO</v>
          </cell>
          <cell r="F48">
            <v>355030</v>
          </cell>
          <cell r="G48" t="str">
            <v>Municipal</v>
          </cell>
          <cell r="H48" t="str">
            <v>Direta/OSS</v>
          </cell>
          <cell r="I48">
            <v>1000</v>
          </cell>
          <cell r="J48">
            <v>0</v>
          </cell>
          <cell r="K48">
            <v>2000</v>
          </cell>
          <cell r="M48">
            <v>260</v>
          </cell>
        </row>
        <row r="49">
          <cell r="A49">
            <v>2079011</v>
          </cell>
          <cell r="B49">
            <v>46523114000117</v>
          </cell>
          <cell r="C49" t="str">
            <v>Hospital Leito Irmã Annete</v>
          </cell>
          <cell r="D49" t="str">
            <v>GRANDE S. PAULO</v>
          </cell>
          <cell r="E49" t="str">
            <v>EMBU DAS ARTES</v>
          </cell>
          <cell r="F49">
            <v>351500</v>
          </cell>
          <cell r="G49" t="str">
            <v>Municipal</v>
          </cell>
          <cell r="H49" t="str">
            <v>Direta/OSS</v>
          </cell>
          <cell r="I49">
            <v>100</v>
          </cell>
          <cell r="J49">
            <v>0</v>
          </cell>
          <cell r="K49">
            <v>200</v>
          </cell>
          <cell r="M49">
            <v>30</v>
          </cell>
        </row>
        <row r="50">
          <cell r="A50">
            <v>2079186</v>
          </cell>
          <cell r="B50" t="str">
            <v>46.392.148/0010-00</v>
          </cell>
          <cell r="C50" t="str">
            <v>Hospital e Maternidade Escola Dr Mario Moraes Altenfelder
Silva - Vila Nova Cachoeirinha</v>
          </cell>
          <cell r="D50" t="str">
            <v>GRANDE S. PAULO</v>
          </cell>
          <cell r="E50" t="str">
            <v>SAO PAULO</v>
          </cell>
          <cell r="F50">
            <v>355030</v>
          </cell>
          <cell r="G50" t="str">
            <v>Municipal</v>
          </cell>
          <cell r="H50" t="str">
            <v>Direta/OSS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</row>
        <row r="51">
          <cell r="A51">
            <v>2080028</v>
          </cell>
          <cell r="B51">
            <v>46523247000193</v>
          </cell>
          <cell r="C51" t="str">
            <v>HOSPITAL MUNICIPAL DE DIADEMA</v>
          </cell>
          <cell r="D51" t="str">
            <v>GRANDE S. PAULO</v>
          </cell>
          <cell r="E51" t="str">
            <v>DIADEMA</v>
          </cell>
          <cell r="F51">
            <v>351380</v>
          </cell>
          <cell r="G51" t="str">
            <v>Municipal</v>
          </cell>
          <cell r="H51" t="str">
            <v>Direta/OSS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</row>
        <row r="52">
          <cell r="A52">
            <v>2080346</v>
          </cell>
          <cell r="B52">
            <v>46392148001604</v>
          </cell>
          <cell r="C52" t="str">
            <v>Hospital Municipal Dr. Carmino Caricchio</v>
          </cell>
          <cell r="D52" t="str">
            <v>GRANDE S. PAULO</v>
          </cell>
          <cell r="E52" t="str">
            <v>SAO PAULO</v>
          </cell>
          <cell r="F52">
            <v>355030</v>
          </cell>
          <cell r="G52" t="str">
            <v>Municipal</v>
          </cell>
          <cell r="H52" t="str">
            <v>Direta/OSS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</row>
        <row r="53">
          <cell r="A53">
            <v>2080427</v>
          </cell>
          <cell r="B53" t="str">
            <v>67.642.496/0001-78</v>
          </cell>
          <cell r="C53" t="str">
            <v>Hospital Municipal da Criança e do Adolescente</v>
          </cell>
          <cell r="D53" t="str">
            <v>GRANDE S. PAULO</v>
          </cell>
          <cell r="E53" t="str">
            <v>GUARULHOS</v>
          </cell>
          <cell r="F53">
            <v>351880</v>
          </cell>
          <cell r="G53" t="str">
            <v>Municipal</v>
          </cell>
          <cell r="H53" t="str">
            <v>Direta/OSS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</row>
        <row r="54">
          <cell r="A54">
            <v>2080583</v>
          </cell>
          <cell r="B54">
            <v>46392148001787</v>
          </cell>
          <cell r="C54" t="str">
            <v>HOSPITAL MUNICIPAL TIDE SETUBAL</v>
          </cell>
          <cell r="D54" t="str">
            <v>GRANDE S. PAULO</v>
          </cell>
          <cell r="E54" t="str">
            <v>SAO PAULO</v>
          </cell>
          <cell r="F54">
            <v>355030</v>
          </cell>
          <cell r="G54" t="str">
            <v>Municipal</v>
          </cell>
          <cell r="H54" t="str">
            <v>Direta/OSS</v>
          </cell>
          <cell r="I54">
            <v>5000</v>
          </cell>
          <cell r="J54">
            <v>0</v>
          </cell>
          <cell r="K54">
            <v>10000</v>
          </cell>
          <cell r="M54">
            <v>1300</v>
          </cell>
        </row>
        <row r="55">
          <cell r="A55">
            <v>2080788</v>
          </cell>
          <cell r="B55">
            <v>46392148002406</v>
          </cell>
          <cell r="C55" t="str">
            <v>HOSPITAL MUNICIPAL DR ALEXANDRE ZAIO</v>
          </cell>
          <cell r="D55" t="str">
            <v>GRANDE S. PAULO</v>
          </cell>
          <cell r="E55" t="str">
            <v>SAO PAULO</v>
          </cell>
          <cell r="F55">
            <v>355030</v>
          </cell>
          <cell r="G55" t="str">
            <v>Municipal</v>
          </cell>
          <cell r="H55" t="str">
            <v>Direta/OSS</v>
          </cell>
          <cell r="I55">
            <v>600</v>
          </cell>
          <cell r="J55">
            <v>0</v>
          </cell>
          <cell r="K55">
            <v>1200</v>
          </cell>
          <cell r="M55">
            <v>160</v>
          </cell>
        </row>
        <row r="56">
          <cell r="A56">
            <v>2081091</v>
          </cell>
          <cell r="B56">
            <v>45281144000282</v>
          </cell>
          <cell r="C56" t="str">
            <v>Hospital Municipal de Itapira</v>
          </cell>
          <cell r="D56" t="str">
            <v>S. JOÃO B. VISTA</v>
          </cell>
          <cell r="E56" t="str">
            <v>ITAPIRA</v>
          </cell>
          <cell r="F56">
            <v>352260</v>
          </cell>
          <cell r="G56" t="str">
            <v>Municipal</v>
          </cell>
          <cell r="H56" t="str">
            <v>Direta/OSS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</row>
        <row r="57">
          <cell r="A57">
            <v>2081490</v>
          </cell>
          <cell r="B57">
            <v>47018676000176</v>
          </cell>
          <cell r="C57" t="str">
            <v>Rede Municipal Dr. Mário Gatti de Urgência, Emergência e Hospitalar.</v>
          </cell>
          <cell r="D57" t="str">
            <v>CAMPINAS</v>
          </cell>
          <cell r="E57" t="str">
            <v>CAMPINAS</v>
          </cell>
          <cell r="F57">
            <v>350950</v>
          </cell>
          <cell r="G57" t="str">
            <v>Municipal</v>
          </cell>
          <cell r="H57" t="str">
            <v>Direta/OSS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</row>
        <row r="58">
          <cell r="A58">
            <v>2081970</v>
          </cell>
          <cell r="B58">
            <v>46392148001353</v>
          </cell>
          <cell r="C58" t="str">
            <v>Hospital Municipal DrArthur Ribeiro de Saboya</v>
          </cell>
          <cell r="D58" t="str">
            <v>GRANDE S. PAULO</v>
          </cell>
          <cell r="E58" t="str">
            <v>SAO PAULO</v>
          </cell>
          <cell r="F58">
            <v>355030</v>
          </cell>
          <cell r="G58" t="str">
            <v>Municipal</v>
          </cell>
          <cell r="H58" t="str">
            <v>Direta/OSS</v>
          </cell>
          <cell r="I58">
            <v>9160</v>
          </cell>
          <cell r="J58">
            <v>0</v>
          </cell>
          <cell r="K58">
            <v>18320</v>
          </cell>
          <cell r="M58">
            <v>2390</v>
          </cell>
        </row>
        <row r="59">
          <cell r="A59">
            <v>2082349</v>
          </cell>
          <cell r="B59">
            <v>46522959000198</v>
          </cell>
          <cell r="C59" t="str">
            <v>HOSPITAL DE CLÍNICAS DR. RADAMES NARDINI</v>
          </cell>
          <cell r="D59" t="str">
            <v>GRANDE S. PAULO</v>
          </cell>
          <cell r="E59" t="str">
            <v>MAUA</v>
          </cell>
          <cell r="F59">
            <v>352940</v>
          </cell>
          <cell r="G59" t="str">
            <v>Municipal</v>
          </cell>
          <cell r="H59" t="str">
            <v>Direta/OSS</v>
          </cell>
          <cell r="I59">
            <v>500</v>
          </cell>
          <cell r="J59">
            <v>0</v>
          </cell>
          <cell r="K59">
            <v>1000</v>
          </cell>
          <cell r="M59">
            <v>130</v>
          </cell>
        </row>
        <row r="60">
          <cell r="A60">
            <v>2082381</v>
          </cell>
          <cell r="B60">
            <v>45709920000111</v>
          </cell>
          <cell r="C60" t="str">
            <v>Hospital municipal Júlia Pinto Caldeira</v>
          </cell>
          <cell r="D60" t="str">
            <v>BARRETOS</v>
          </cell>
          <cell r="E60" t="str">
            <v>BEBEDOURO</v>
          </cell>
          <cell r="F60">
            <v>350610</v>
          </cell>
          <cell r="G60" t="str">
            <v>Municipal</v>
          </cell>
          <cell r="H60" t="str">
            <v>Direta/OSS</v>
          </cell>
          <cell r="I60">
            <v>860</v>
          </cell>
          <cell r="J60">
            <v>900</v>
          </cell>
          <cell r="K60">
            <v>407</v>
          </cell>
          <cell r="M60">
            <v>50</v>
          </cell>
        </row>
        <row r="61">
          <cell r="A61">
            <v>2082411</v>
          </cell>
          <cell r="B61">
            <v>55021455000185</v>
          </cell>
          <cell r="C61" t="str">
            <v>Hospital Municipal Dr Guido Guida</v>
          </cell>
          <cell r="D61" t="str">
            <v>GRANDE S. PAULO</v>
          </cell>
          <cell r="E61" t="str">
            <v>POA</v>
          </cell>
          <cell r="F61">
            <v>353980</v>
          </cell>
          <cell r="G61" t="str">
            <v>Municipal</v>
          </cell>
          <cell r="H61" t="str">
            <v>Direta/OSS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</row>
        <row r="62">
          <cell r="A62">
            <v>2082594</v>
          </cell>
          <cell r="B62">
            <v>59307595000175</v>
          </cell>
          <cell r="C62" t="str">
            <v>COMPLEXO HOSPITALAR MUNICIPAL</v>
          </cell>
          <cell r="D62" t="str">
            <v>GRANDE S. PAULO</v>
          </cell>
          <cell r="E62" t="str">
            <v>SAO CAETANO DO SUL</v>
          </cell>
          <cell r="F62">
            <v>354880</v>
          </cell>
          <cell r="G62" t="str">
            <v>Municipal</v>
          </cell>
          <cell r="H62" t="str">
            <v>Direta/OSS</v>
          </cell>
          <cell r="I62">
            <v>800</v>
          </cell>
          <cell r="J62">
            <v>155</v>
          </cell>
          <cell r="K62">
            <v>1600</v>
          </cell>
          <cell r="M62">
            <v>210</v>
          </cell>
        </row>
        <row r="63">
          <cell r="A63">
            <v>2082829</v>
          </cell>
          <cell r="B63">
            <v>46392148002678</v>
          </cell>
          <cell r="C63" t="str">
            <v>Hospital MUnicipal Professor Dr. Alípio Correa Netto</v>
          </cell>
          <cell r="D63" t="str">
            <v>GRANDE S. PAULO</v>
          </cell>
          <cell r="E63" t="str">
            <v>SAO PAULO</v>
          </cell>
          <cell r="F63">
            <v>355030</v>
          </cell>
          <cell r="G63" t="str">
            <v>Municipal</v>
          </cell>
          <cell r="H63" t="str">
            <v>Direta/OSS</v>
          </cell>
          <cell r="I63">
            <v>0</v>
          </cell>
          <cell r="J63">
            <v>0</v>
          </cell>
          <cell r="K63">
            <v>0</v>
          </cell>
          <cell r="M63">
            <v>0</v>
          </cell>
        </row>
        <row r="64">
          <cell r="A64">
            <v>2082861</v>
          </cell>
          <cell r="B64" t="str">
            <v>453831060013-93</v>
          </cell>
          <cell r="C64" t="str">
            <v>Hospital Municipal de Urgência</v>
          </cell>
          <cell r="D64" t="str">
            <v>GRANDE S. PAULO</v>
          </cell>
          <cell r="E64" t="str">
            <v>GUARULHOS</v>
          </cell>
          <cell r="F64">
            <v>351880</v>
          </cell>
          <cell r="G64" t="str">
            <v>Municipal</v>
          </cell>
          <cell r="H64" t="str">
            <v>Direta/OSS</v>
          </cell>
          <cell r="I64">
            <v>0</v>
          </cell>
          <cell r="J64">
            <v>0</v>
          </cell>
          <cell r="K64">
            <v>0</v>
          </cell>
          <cell r="M64">
            <v>0</v>
          </cell>
        </row>
        <row r="65">
          <cell r="A65">
            <v>2083272</v>
          </cell>
          <cell r="B65">
            <v>12444716000167</v>
          </cell>
          <cell r="C65" t="str">
            <v>HOSPITAL MUNICIPAL DE BERTIOGA</v>
          </cell>
          <cell r="D65" t="str">
            <v>BAIXADA SANTISTA</v>
          </cell>
          <cell r="E65" t="str">
            <v>BERTIOGA</v>
          </cell>
          <cell r="F65">
            <v>350635</v>
          </cell>
          <cell r="G65" t="str">
            <v>Municipal</v>
          </cell>
          <cell r="H65" t="str">
            <v>Direta/OSS</v>
          </cell>
          <cell r="I65">
            <v>300</v>
          </cell>
          <cell r="J65">
            <v>64</v>
          </cell>
          <cell r="K65">
            <v>600</v>
          </cell>
          <cell r="M65">
            <v>80</v>
          </cell>
        </row>
        <row r="66">
          <cell r="A66">
            <v>2084023</v>
          </cell>
          <cell r="B66">
            <v>452796430001454</v>
          </cell>
          <cell r="C66" t="str">
            <v>Hospital Municipal de Nazare Paulista</v>
          </cell>
          <cell r="D66" t="str">
            <v>CAMPINAS</v>
          </cell>
          <cell r="E66" t="str">
            <v>NAZARE PAULISTA</v>
          </cell>
          <cell r="F66">
            <v>353240</v>
          </cell>
          <cell r="G66" t="str">
            <v>Municipal</v>
          </cell>
          <cell r="H66" t="str">
            <v>Direta/OSS</v>
          </cell>
          <cell r="I66">
            <v>100</v>
          </cell>
          <cell r="J66">
            <v>70</v>
          </cell>
          <cell r="K66">
            <v>200</v>
          </cell>
          <cell r="M66">
            <v>30</v>
          </cell>
        </row>
        <row r="67">
          <cell r="A67">
            <v>2084139</v>
          </cell>
          <cell r="B67">
            <v>46392148002830</v>
          </cell>
          <cell r="C67" t="str">
            <v>Hosspital Municipal Dr Benedicto Montenegro</v>
          </cell>
          <cell r="D67" t="str">
            <v>GRANDE S. PAULO</v>
          </cell>
          <cell r="E67" t="str">
            <v>SAO PAULO</v>
          </cell>
          <cell r="F67">
            <v>355030</v>
          </cell>
          <cell r="G67" t="str">
            <v>Municipal</v>
          </cell>
          <cell r="H67" t="str">
            <v>Direta/OSS</v>
          </cell>
          <cell r="I67">
            <v>600</v>
          </cell>
          <cell r="J67">
            <v>0</v>
          </cell>
          <cell r="K67">
            <v>1200</v>
          </cell>
          <cell r="M67">
            <v>160</v>
          </cell>
        </row>
        <row r="68">
          <cell r="A68">
            <v>2084473</v>
          </cell>
          <cell r="B68">
            <v>46392148000977</v>
          </cell>
          <cell r="C68" t="str">
            <v>HOSPITAL MUNICIPAL DR IGNÁCIO PROENÇA DE GOUVEA</v>
          </cell>
          <cell r="D68" t="str">
            <v>GRANDE S. PAULO</v>
          </cell>
          <cell r="E68" t="str">
            <v>SAO PAULO</v>
          </cell>
          <cell r="F68">
            <v>355030</v>
          </cell>
          <cell r="G68" t="str">
            <v>Municipal</v>
          </cell>
          <cell r="H68" t="str">
            <v>Direta/OSS</v>
          </cell>
          <cell r="I68">
            <v>9000</v>
          </cell>
          <cell r="J68">
            <v>0</v>
          </cell>
          <cell r="K68">
            <v>18000</v>
          </cell>
          <cell r="M68">
            <v>2340</v>
          </cell>
        </row>
        <row r="69">
          <cell r="A69">
            <v>2085976</v>
          </cell>
          <cell r="B69">
            <v>46523064000178</v>
          </cell>
          <cell r="C69" t="str">
            <v>Unidade Mista de Saúde Rosa Santa Pasin Aguiar</v>
          </cell>
          <cell r="D69" t="str">
            <v>GRANDE S. PAULO</v>
          </cell>
          <cell r="E69" t="str">
            <v>CAIEIRAS</v>
          </cell>
          <cell r="F69">
            <v>350900</v>
          </cell>
          <cell r="G69" t="str">
            <v>Municipal</v>
          </cell>
          <cell r="H69" t="str">
            <v>Direta/OSS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</row>
        <row r="70">
          <cell r="A70">
            <v>2087219</v>
          </cell>
          <cell r="B70" t="str">
            <v>45.780.095/0001-41</v>
          </cell>
          <cell r="C70" t="str">
            <v>HOSPITAL DAS CLINICAS DE CAMPO LIMPO PAULISTA</v>
          </cell>
          <cell r="D70" t="str">
            <v>CAMPINAS</v>
          </cell>
          <cell r="E70" t="str">
            <v>CAMPO LIMPO PAULISTA</v>
          </cell>
          <cell r="F70">
            <v>350960</v>
          </cell>
          <cell r="G70" t="str">
            <v>Municipal</v>
          </cell>
          <cell r="H70" t="str">
            <v>Direta/OSS</v>
          </cell>
          <cell r="I70">
            <v>230</v>
          </cell>
          <cell r="J70">
            <v>25</v>
          </cell>
          <cell r="K70">
            <v>460</v>
          </cell>
          <cell r="M70">
            <v>60</v>
          </cell>
        </row>
        <row r="71">
          <cell r="A71">
            <v>2087618</v>
          </cell>
          <cell r="B71">
            <v>9627870000160</v>
          </cell>
          <cell r="C71" t="str">
            <v>INSTITUTO MORIAH</v>
          </cell>
          <cell r="D71" t="str">
            <v>SOROCABA</v>
          </cell>
          <cell r="E71" t="str">
            <v>VOTORANTIM</v>
          </cell>
          <cell r="F71">
            <v>355700</v>
          </cell>
          <cell r="G71" t="str">
            <v>Municipal</v>
          </cell>
          <cell r="H71" t="str">
            <v>Direta/OSS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</row>
        <row r="72">
          <cell r="A72">
            <v>2087715</v>
          </cell>
          <cell r="B72">
            <v>13843145000104</v>
          </cell>
          <cell r="C72" t="str">
            <v>Hospital e maternidade Municipal Governador Mario Covas</v>
          </cell>
          <cell r="D72" t="str">
            <v>CAMPINAS</v>
          </cell>
          <cell r="E72" t="str">
            <v>HORTOLANDIA</v>
          </cell>
          <cell r="F72">
            <v>351907</v>
          </cell>
          <cell r="G72" t="str">
            <v>Municipal</v>
          </cell>
          <cell r="H72" t="str">
            <v>Direta/OSS</v>
          </cell>
          <cell r="I72">
            <v>2000</v>
          </cell>
          <cell r="J72">
            <v>88</v>
          </cell>
          <cell r="K72">
            <v>4000</v>
          </cell>
          <cell r="M72">
            <v>520</v>
          </cell>
        </row>
        <row r="73">
          <cell r="A73">
            <v>2092395</v>
          </cell>
          <cell r="B73">
            <v>45355575000165</v>
          </cell>
          <cell r="C73" t="str">
            <v>HOSPITAL E MATERNIDADE MUNICIPAL DE IBATE</v>
          </cell>
          <cell r="D73" t="str">
            <v>ARARAQUARA</v>
          </cell>
          <cell r="E73" t="str">
            <v>IBATE</v>
          </cell>
          <cell r="F73">
            <v>351930</v>
          </cell>
          <cell r="G73" t="str">
            <v>Municipal</v>
          </cell>
          <cell r="H73" t="str">
            <v>Direta/OSS</v>
          </cell>
          <cell r="I73">
            <v>0</v>
          </cell>
          <cell r="J73">
            <v>0</v>
          </cell>
          <cell r="K73">
            <v>0</v>
          </cell>
          <cell r="M73">
            <v>0</v>
          </cell>
        </row>
        <row r="74">
          <cell r="A74">
            <v>2096196</v>
          </cell>
          <cell r="B74">
            <v>66518267001821</v>
          </cell>
          <cell r="C74" t="str">
            <v>Hospital Municipal Enfermeiro Antonio Policarpo de Oliveira</v>
          </cell>
          <cell r="D74" t="str">
            <v>GRANDE S. PAULO</v>
          </cell>
          <cell r="E74" t="str">
            <v>CAJAMAR</v>
          </cell>
          <cell r="F74">
            <v>350920</v>
          </cell>
          <cell r="G74" t="str">
            <v>Municipal</v>
          </cell>
          <cell r="H74" t="str">
            <v>Direta/OSS</v>
          </cell>
          <cell r="I74">
            <v>0</v>
          </cell>
          <cell r="J74">
            <v>0</v>
          </cell>
          <cell r="K74">
            <v>0</v>
          </cell>
          <cell r="M74">
            <v>0</v>
          </cell>
        </row>
        <row r="75">
          <cell r="A75">
            <v>2096498</v>
          </cell>
          <cell r="B75">
            <v>59015438000196</v>
          </cell>
          <cell r="C75" t="str">
            <v>Hospital Municipal Dr. Tabajara Ramos</v>
          </cell>
          <cell r="D75" t="str">
            <v>S. JOÃO B. VISTA</v>
          </cell>
          <cell r="E75" t="str">
            <v>MOGI GUACU</v>
          </cell>
          <cell r="F75">
            <v>353070</v>
          </cell>
          <cell r="G75" t="str">
            <v>Municipal</v>
          </cell>
          <cell r="H75" t="str">
            <v>Direta/OSS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</row>
        <row r="76">
          <cell r="A76">
            <v>2698471</v>
          </cell>
          <cell r="B76">
            <v>58200015000183</v>
          </cell>
          <cell r="C76" t="str">
            <v>Hospital Athur Domingues Pinto</v>
          </cell>
          <cell r="D76" t="str">
            <v>BAIXADA SANTISTA</v>
          </cell>
          <cell r="E76" t="str">
            <v>SANTOS</v>
          </cell>
          <cell r="F76">
            <v>354850</v>
          </cell>
          <cell r="G76" t="str">
            <v>Municipal</v>
          </cell>
          <cell r="H76" t="str">
            <v>Direta/OSS</v>
          </cell>
          <cell r="I76">
            <v>660</v>
          </cell>
          <cell r="J76">
            <v>0</v>
          </cell>
          <cell r="K76">
            <v>1320</v>
          </cell>
          <cell r="M76">
            <v>170</v>
          </cell>
        </row>
        <row r="77">
          <cell r="A77">
            <v>2716097</v>
          </cell>
          <cell r="B77">
            <v>61699567009068</v>
          </cell>
          <cell r="C77" t="str">
            <v>COMPLEXO HOSPITALAR IRMA DULCE OSS</v>
          </cell>
          <cell r="D77" t="str">
            <v>BAIXADA SANTISTA</v>
          </cell>
          <cell r="E77" t="str">
            <v>PRAIA GRANDE</v>
          </cell>
          <cell r="F77">
            <v>354100</v>
          </cell>
          <cell r="G77" t="str">
            <v>Municipal</v>
          </cell>
          <cell r="H77" t="str">
            <v>Direta/OSS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</row>
        <row r="78">
          <cell r="A78">
            <v>2749319</v>
          </cell>
          <cell r="B78">
            <v>61699567008924</v>
          </cell>
          <cell r="C78" t="str">
            <v>SPDM - Associação para o Desenvolvimento da Medicina / Hospital Municipal Universitário de Taubaté</v>
          </cell>
          <cell r="D78" t="str">
            <v>TAUBATÉ</v>
          </cell>
          <cell r="E78" t="str">
            <v>TAUBATE</v>
          </cell>
          <cell r="F78">
            <v>355410</v>
          </cell>
          <cell r="G78" t="str">
            <v>Municipal</v>
          </cell>
          <cell r="H78" t="str">
            <v>Direta/OSS</v>
          </cell>
          <cell r="I78">
            <v>9720</v>
          </cell>
          <cell r="J78">
            <v>170</v>
          </cell>
          <cell r="K78">
            <v>9720</v>
          </cell>
          <cell r="M78">
            <v>1270</v>
          </cell>
        </row>
        <row r="79">
          <cell r="A79">
            <v>2750538</v>
          </cell>
          <cell r="B79">
            <v>57326118000121</v>
          </cell>
          <cell r="C79" t="str">
            <v>Autarquia Hospital Municipal de Iepê</v>
          </cell>
          <cell r="D79" t="str">
            <v>PRESIDENTE PRUDENTE</v>
          </cell>
          <cell r="E79" t="str">
            <v>IEPE</v>
          </cell>
          <cell r="F79">
            <v>351990</v>
          </cell>
          <cell r="G79" t="str">
            <v>Municipal</v>
          </cell>
          <cell r="H79" t="str">
            <v>Direta/OSS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</row>
        <row r="80">
          <cell r="A80">
            <v>2751860</v>
          </cell>
          <cell r="B80">
            <v>46392148001868</v>
          </cell>
          <cell r="C80" t="str">
            <v xml:space="preserve">HOSP DIA DA RHC IPIRANGA - FLAVIO GIANNOTTI </v>
          </cell>
          <cell r="D80" t="str">
            <v>GRANDE S. PAULO</v>
          </cell>
          <cell r="E80" t="str">
            <v>SAO PAULO</v>
          </cell>
          <cell r="F80">
            <v>355030</v>
          </cell>
          <cell r="G80" t="str">
            <v>Municipal</v>
          </cell>
          <cell r="H80" t="str">
            <v>Direta/OSS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</row>
        <row r="81">
          <cell r="A81">
            <v>2751925</v>
          </cell>
          <cell r="B81">
            <v>11344038000106</v>
          </cell>
          <cell r="C81" t="str">
            <v>Hospital Dia Rede Cidade Ademar</v>
          </cell>
          <cell r="D81" t="str">
            <v>GRANDE S. PAULO</v>
          </cell>
          <cell r="E81" t="str">
            <v>SAO PAULO</v>
          </cell>
          <cell r="F81">
            <v>355030</v>
          </cell>
          <cell r="G81" t="str">
            <v>Municipal</v>
          </cell>
          <cell r="H81" t="str">
            <v>Direta/OSS</v>
          </cell>
          <cell r="I81">
            <v>0</v>
          </cell>
          <cell r="J81">
            <v>0</v>
          </cell>
          <cell r="K81">
            <v>0</v>
          </cell>
          <cell r="M81">
            <v>0</v>
          </cell>
        </row>
        <row r="82">
          <cell r="A82">
            <v>2751976</v>
          </cell>
          <cell r="B82">
            <v>60742616001565</v>
          </cell>
          <cell r="C82" t="str">
            <v>UNIDADE DE INTERNAÇÃO COVID HOSPITAL DIA- SÃO MIGUEL - TITO LOPES</v>
          </cell>
          <cell r="D82" t="str">
            <v>GRANDE S. PAULO</v>
          </cell>
          <cell r="E82" t="str">
            <v>SAO PAULO</v>
          </cell>
          <cell r="F82">
            <v>355030</v>
          </cell>
          <cell r="G82" t="str">
            <v>Municipal</v>
          </cell>
          <cell r="H82" t="str">
            <v>Direta/OSS</v>
          </cell>
          <cell r="I82">
            <v>600</v>
          </cell>
          <cell r="J82">
            <v>35</v>
          </cell>
          <cell r="K82">
            <v>1200</v>
          </cell>
          <cell r="M82">
            <v>160</v>
          </cell>
        </row>
        <row r="83">
          <cell r="A83">
            <v>2786680</v>
          </cell>
          <cell r="B83">
            <v>46392148003054</v>
          </cell>
          <cell r="C83" t="str">
            <v>Hospital Municipal Dr. Fernando Mauro Pires da Rocha</v>
          </cell>
          <cell r="D83" t="str">
            <v>GRANDE S. PAULO</v>
          </cell>
          <cell r="E83" t="str">
            <v>SAO PAULO</v>
          </cell>
          <cell r="F83">
            <v>355030</v>
          </cell>
          <cell r="G83" t="str">
            <v>Municipal</v>
          </cell>
          <cell r="H83" t="str">
            <v>Direta/OSS</v>
          </cell>
          <cell r="I83">
            <v>2954</v>
          </cell>
          <cell r="J83">
            <v>0</v>
          </cell>
          <cell r="K83">
            <v>5908</v>
          </cell>
          <cell r="M83">
            <v>770</v>
          </cell>
        </row>
        <row r="84">
          <cell r="A84">
            <v>2789353</v>
          </cell>
          <cell r="B84" t="str">
            <v>44959021/0001-04</v>
          </cell>
          <cell r="C84" t="str">
            <v>UPA Prof Dr Matheus Santa Maria ( UPA Rodoviario)</v>
          </cell>
          <cell r="D84" t="str">
            <v>BAIXADA SANTISTA</v>
          </cell>
          <cell r="E84" t="str">
            <v>GUARUJA</v>
          </cell>
          <cell r="F84">
            <v>351870</v>
          </cell>
          <cell r="G84" t="str">
            <v>Municipal</v>
          </cell>
          <cell r="H84" t="str">
            <v>Direta/OSS</v>
          </cell>
          <cell r="I84">
            <v>0</v>
          </cell>
          <cell r="J84">
            <v>0</v>
          </cell>
          <cell r="K84">
            <v>0</v>
          </cell>
          <cell r="M84">
            <v>0</v>
          </cell>
        </row>
        <row r="85">
          <cell r="A85">
            <v>2792346</v>
          </cell>
          <cell r="B85">
            <v>46341038000129</v>
          </cell>
          <cell r="C85" t="str">
            <v>UPA Piracicamirim "Dr. Fortunato Losso Neto" Piracicaba</v>
          </cell>
          <cell r="D85" t="str">
            <v>PIRACICABA</v>
          </cell>
          <cell r="E85" t="str">
            <v>PIRACICABA</v>
          </cell>
          <cell r="F85">
            <v>353870</v>
          </cell>
          <cell r="G85" t="str">
            <v>Municipal</v>
          </cell>
          <cell r="H85" t="str">
            <v>Direta/OSS</v>
          </cell>
          <cell r="I85">
            <v>500</v>
          </cell>
          <cell r="J85">
            <v>0</v>
          </cell>
          <cell r="K85">
            <v>1000</v>
          </cell>
          <cell r="M85">
            <v>130</v>
          </cell>
        </row>
        <row r="86">
          <cell r="A86">
            <v>2793512</v>
          </cell>
          <cell r="B86">
            <v>11680230000165</v>
          </cell>
          <cell r="C86" t="str">
            <v>UNIDADE MISTA DE SAÚDE DE DUMONT</v>
          </cell>
          <cell r="D86" t="str">
            <v>RIBEIRÃO PRETO</v>
          </cell>
          <cell r="E86" t="str">
            <v>DUMONT</v>
          </cell>
          <cell r="F86">
            <v>351460</v>
          </cell>
          <cell r="G86" t="str">
            <v>Municipal</v>
          </cell>
          <cell r="H86" t="str">
            <v>Direta/OSS</v>
          </cell>
          <cell r="I86">
            <v>0</v>
          </cell>
          <cell r="J86">
            <v>0</v>
          </cell>
          <cell r="K86">
            <v>200</v>
          </cell>
          <cell r="M86">
            <v>30</v>
          </cell>
        </row>
        <row r="87">
          <cell r="A87">
            <v>2825260</v>
          </cell>
          <cell r="B87" t="str">
            <v>45.787.660/0001-00</v>
          </cell>
          <cell r="C87" t="str">
            <v>Unidade de Pronto Atendimento UPA Makarenko</v>
          </cell>
          <cell r="D87" t="str">
            <v>CAMPINAS</v>
          </cell>
          <cell r="E87" t="str">
            <v>SUMARE</v>
          </cell>
          <cell r="F87">
            <v>355240</v>
          </cell>
          <cell r="G87" t="str">
            <v>Municipal</v>
          </cell>
          <cell r="H87" t="str">
            <v>Direta/OSS</v>
          </cell>
          <cell r="I87">
            <v>300</v>
          </cell>
          <cell r="J87">
            <v>0</v>
          </cell>
          <cell r="K87">
            <v>600</v>
          </cell>
          <cell r="M87">
            <v>80</v>
          </cell>
        </row>
        <row r="88">
          <cell r="A88">
            <v>3021378</v>
          </cell>
          <cell r="B88">
            <v>46177523000109</v>
          </cell>
          <cell r="C88" t="str">
            <v>HOSPITAL MUNICIPAL DE SÃO VICENTE</v>
          </cell>
          <cell r="D88" t="str">
            <v>BAIXADA SANTISTA</v>
          </cell>
          <cell r="E88" t="str">
            <v>SAO VICENTE</v>
          </cell>
          <cell r="F88">
            <v>355100</v>
          </cell>
          <cell r="G88" t="str">
            <v>Municipal</v>
          </cell>
          <cell r="H88" t="str">
            <v>Direta/OSS</v>
          </cell>
          <cell r="I88">
            <v>0</v>
          </cell>
          <cell r="J88">
            <v>0</v>
          </cell>
          <cell r="K88">
            <v>0</v>
          </cell>
          <cell r="M88">
            <v>0</v>
          </cell>
        </row>
        <row r="89">
          <cell r="A89">
            <v>3212130</v>
          </cell>
          <cell r="B89">
            <v>61699567000354</v>
          </cell>
          <cell r="C89" t="str">
            <v xml:space="preserve">SPDM - ASSOCIAÇÃO PAULISTA PARA O DESENVOLVIMENTO DA MEDICINA </v>
          </cell>
          <cell r="D89" t="str">
            <v>GRANDE S. PAULO</v>
          </cell>
          <cell r="E89" t="str">
            <v>SAO PAULO</v>
          </cell>
          <cell r="F89">
            <v>355030</v>
          </cell>
          <cell r="G89" t="str">
            <v>Municipal</v>
          </cell>
          <cell r="H89" t="str">
            <v>Direta/OSS</v>
          </cell>
          <cell r="I89">
            <v>5500</v>
          </cell>
          <cell r="J89">
            <v>0</v>
          </cell>
          <cell r="K89">
            <v>11000</v>
          </cell>
          <cell r="M89">
            <v>1430</v>
          </cell>
        </row>
        <row r="90">
          <cell r="A90">
            <v>3636429</v>
          </cell>
          <cell r="B90">
            <v>44477909000100</v>
          </cell>
          <cell r="C90" t="str">
            <v>Pronto Atendimento Zona Sul</v>
          </cell>
          <cell r="D90" t="str">
            <v>MARÍLIA</v>
          </cell>
          <cell r="E90" t="str">
            <v>MARILIA</v>
          </cell>
          <cell r="F90">
            <v>352900</v>
          </cell>
          <cell r="G90" t="str">
            <v>Municipal</v>
          </cell>
          <cell r="H90" t="str">
            <v>Direta/OSS</v>
          </cell>
          <cell r="I90">
            <v>2800</v>
          </cell>
          <cell r="J90">
            <v>4</v>
          </cell>
          <cell r="K90">
            <v>2800</v>
          </cell>
          <cell r="M90">
            <v>360</v>
          </cell>
        </row>
        <row r="91">
          <cell r="A91">
            <v>4047184</v>
          </cell>
          <cell r="B91">
            <v>45276128000110</v>
          </cell>
          <cell r="C91" t="str">
            <v>UPA DR ANTONIO ALONSO MARTINEZ VILA XAVIER</v>
          </cell>
          <cell r="D91" t="str">
            <v>ARARAQUARA</v>
          </cell>
          <cell r="E91" t="str">
            <v>ARARAQUARA</v>
          </cell>
          <cell r="F91">
            <v>350320</v>
          </cell>
          <cell r="G91" t="str">
            <v>Municipal</v>
          </cell>
          <cell r="H91" t="str">
            <v>Direta/OSS</v>
          </cell>
          <cell r="I91">
            <v>0</v>
          </cell>
          <cell r="J91">
            <v>0</v>
          </cell>
          <cell r="K91">
            <v>0</v>
          </cell>
          <cell r="M91">
            <v>0</v>
          </cell>
        </row>
        <row r="92">
          <cell r="A92">
            <v>5200105</v>
          </cell>
          <cell r="B92" t="str">
            <v>67.642.496/0005-00</v>
          </cell>
          <cell r="C92" t="str">
            <v>Hospital Municipal Pimentas Bonsucesso</v>
          </cell>
          <cell r="D92" t="str">
            <v>GRANDE S. PAULO</v>
          </cell>
          <cell r="E92" t="str">
            <v>GUARULHOS</v>
          </cell>
          <cell r="F92">
            <v>351880</v>
          </cell>
          <cell r="G92" t="str">
            <v>Municipal</v>
          </cell>
          <cell r="H92" t="str">
            <v>Direta/OSS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</row>
        <row r="93">
          <cell r="A93">
            <v>5272327</v>
          </cell>
          <cell r="B93">
            <v>46578506000183</v>
          </cell>
          <cell r="C93" t="str">
            <v>Farmácia/Almoxarifado da Saúde - Prefeitura da Estância Balneária de Mongaguá</v>
          </cell>
          <cell r="D93" t="str">
            <v>BAIXADA SANTISTA</v>
          </cell>
          <cell r="E93" t="str">
            <v>MONGAGUA</v>
          </cell>
          <cell r="F93">
            <v>353110</v>
          </cell>
          <cell r="G93" t="str">
            <v>Municipal</v>
          </cell>
          <cell r="H93" t="str">
            <v>Direta/OSS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</row>
        <row r="94">
          <cell r="A94">
            <v>5420938</v>
          </cell>
          <cell r="B94">
            <v>60742616001301</v>
          </cell>
          <cell r="C94" t="str">
            <v>Hospital Municipal Cidade Tiradentes Carmem Prudente</v>
          </cell>
          <cell r="D94" t="str">
            <v>GRANDE S. PAULO</v>
          </cell>
          <cell r="E94" t="str">
            <v>SAO PAULO</v>
          </cell>
          <cell r="F94">
            <v>355030</v>
          </cell>
          <cell r="G94" t="str">
            <v>Municipal</v>
          </cell>
          <cell r="H94" t="str">
            <v>Direta/OSS</v>
          </cell>
          <cell r="I94">
            <v>3000</v>
          </cell>
          <cell r="J94">
            <v>100</v>
          </cell>
          <cell r="K94">
            <v>6000</v>
          </cell>
          <cell r="M94">
            <v>780</v>
          </cell>
        </row>
        <row r="95">
          <cell r="A95">
            <v>5935857</v>
          </cell>
          <cell r="B95">
            <v>59307595000175</v>
          </cell>
          <cell r="C95" t="str">
            <v>HOSPITAL MUNICIPAL DE EMERGÊNCIAS ALBERT SABIN</v>
          </cell>
          <cell r="D95" t="str">
            <v>GRANDE S. PAULO</v>
          </cell>
          <cell r="E95" t="str">
            <v>SAO CAETANO DO SUL</v>
          </cell>
          <cell r="F95">
            <v>354880</v>
          </cell>
          <cell r="G95" t="str">
            <v>Municipal</v>
          </cell>
          <cell r="H95" t="str">
            <v>Direta/OSS</v>
          </cell>
          <cell r="I95">
            <v>2000</v>
          </cell>
          <cell r="J95">
            <v>387</v>
          </cell>
          <cell r="K95">
            <v>4000</v>
          </cell>
          <cell r="M95">
            <v>520</v>
          </cell>
        </row>
        <row r="96">
          <cell r="A96">
            <v>6020917</v>
          </cell>
          <cell r="B96">
            <v>57571275000879</v>
          </cell>
          <cell r="C96" t="str">
            <v>Hospital da Mulher Maria José dos Santos Stein</v>
          </cell>
          <cell r="D96" t="str">
            <v>GRANDE S. PAULO</v>
          </cell>
          <cell r="E96" t="str">
            <v>SANTO ANDRE</v>
          </cell>
          <cell r="F96">
            <v>354780</v>
          </cell>
          <cell r="G96" t="str">
            <v>Municipal</v>
          </cell>
          <cell r="H96" t="str">
            <v>Direta/OSS</v>
          </cell>
          <cell r="I96">
            <v>150</v>
          </cell>
          <cell r="J96">
            <v>0</v>
          </cell>
          <cell r="K96">
            <v>300</v>
          </cell>
          <cell r="M96">
            <v>40</v>
          </cell>
        </row>
        <row r="97">
          <cell r="A97">
            <v>6048110</v>
          </cell>
          <cell r="B97">
            <v>46523031000128</v>
          </cell>
          <cell r="C97" t="str">
            <v>PRONTO SOCORRO MUNICIPAL DE ITAPEVI</v>
          </cell>
          <cell r="D97" t="str">
            <v>GRANDE S. PAULO</v>
          </cell>
          <cell r="E97" t="str">
            <v>ITAPEVI</v>
          </cell>
          <cell r="F97">
            <v>352250</v>
          </cell>
          <cell r="G97" t="str">
            <v>Municipal</v>
          </cell>
          <cell r="H97" t="str">
            <v>Direta/OSS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</row>
        <row r="98">
          <cell r="A98">
            <v>6095666</v>
          </cell>
          <cell r="B98">
            <v>61699567001830</v>
          </cell>
          <cell r="C98" t="str">
            <v>Hospital Municipal de Barueri Dr Francisco Mouran</v>
          </cell>
          <cell r="D98" t="str">
            <v>GRANDE S. PAULO</v>
          </cell>
          <cell r="E98" t="str">
            <v>BARUERI</v>
          </cell>
          <cell r="F98">
            <v>350570</v>
          </cell>
          <cell r="G98" t="str">
            <v>Municipal</v>
          </cell>
          <cell r="H98" t="str">
            <v>Direta/OSS</v>
          </cell>
          <cell r="I98">
            <v>4415</v>
          </cell>
          <cell r="J98">
            <v>159</v>
          </cell>
          <cell r="K98">
            <v>8830</v>
          </cell>
          <cell r="M98">
            <v>1150</v>
          </cell>
        </row>
        <row r="99">
          <cell r="A99">
            <v>6270107</v>
          </cell>
          <cell r="B99">
            <v>46588950000180</v>
          </cell>
          <cell r="C99" t="str">
            <v>PRONTO SOCORRO SANTO ANTONIO</v>
          </cell>
          <cell r="D99" t="str">
            <v>S. JOSÉ R. PRETO</v>
          </cell>
          <cell r="E99" t="str">
            <v>SAO JOSE DO RIO PRETO</v>
          </cell>
          <cell r="F99">
            <v>354980</v>
          </cell>
          <cell r="G99" t="str">
            <v>Municipal</v>
          </cell>
          <cell r="H99" t="str">
            <v>Direta/OSS</v>
          </cell>
          <cell r="I99">
            <v>0</v>
          </cell>
          <cell r="J99">
            <v>0</v>
          </cell>
          <cell r="K99">
            <v>0</v>
          </cell>
          <cell r="M99">
            <v>0</v>
          </cell>
        </row>
        <row r="100">
          <cell r="A100">
            <v>6270131</v>
          </cell>
          <cell r="B100">
            <v>46588950000180</v>
          </cell>
          <cell r="C100" t="str">
            <v>UPA JAGUARE</v>
          </cell>
          <cell r="D100" t="str">
            <v>S. JOSÉ R. PRETO</v>
          </cell>
          <cell r="E100" t="str">
            <v>SAO JOSE DO RIO PRETO</v>
          </cell>
          <cell r="F100">
            <v>354980</v>
          </cell>
          <cell r="G100" t="str">
            <v>Municipal</v>
          </cell>
          <cell r="H100" t="str">
            <v>Direta/OSS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</row>
        <row r="101">
          <cell r="A101">
            <v>6603378</v>
          </cell>
          <cell r="B101" t="str">
            <v>46.634.309.001-34</v>
          </cell>
          <cell r="C101" t="str">
            <v>Hospital Municipal Leonardus Van Mellis</v>
          </cell>
          <cell r="D101" t="str">
            <v>BAURU</v>
          </cell>
          <cell r="E101" t="str">
            <v>PARANAPANEMA</v>
          </cell>
          <cell r="F101">
            <v>353580</v>
          </cell>
          <cell r="G101" t="str">
            <v>Municipal</v>
          </cell>
          <cell r="H101" t="str">
            <v>Direta/OSS</v>
          </cell>
          <cell r="I101">
            <v>100</v>
          </cell>
          <cell r="J101">
            <v>0</v>
          </cell>
          <cell r="K101">
            <v>100</v>
          </cell>
          <cell r="M101">
            <v>20</v>
          </cell>
        </row>
        <row r="102">
          <cell r="A102">
            <v>6680968</v>
          </cell>
          <cell r="B102">
            <v>45755238000165</v>
          </cell>
          <cell r="C102" t="str">
            <v>UBS Irmã Luizinha Mercante - Hospital Santo Antônio</v>
          </cell>
          <cell r="D102" t="str">
            <v>CAMPINAS</v>
          </cell>
          <cell r="E102" t="str">
            <v>MORUNGABA</v>
          </cell>
          <cell r="F102">
            <v>353200</v>
          </cell>
          <cell r="G102" t="str">
            <v>Municipal</v>
          </cell>
          <cell r="H102" t="str">
            <v>Direta/OSS</v>
          </cell>
          <cell r="I102">
            <v>0</v>
          </cell>
          <cell r="J102">
            <v>0</v>
          </cell>
          <cell r="K102">
            <v>0</v>
          </cell>
          <cell r="M102">
            <v>0</v>
          </cell>
        </row>
        <row r="103">
          <cell r="A103">
            <v>6938361</v>
          </cell>
          <cell r="B103">
            <v>59307595000175</v>
          </cell>
          <cell r="C103" t="str">
            <v>HOSPITAL SAO CAETANO</v>
          </cell>
          <cell r="D103" t="str">
            <v>GRANDE S. PAULO</v>
          </cell>
          <cell r="E103" t="str">
            <v>SAO CAETANO DO SUL</v>
          </cell>
          <cell r="F103">
            <v>354880</v>
          </cell>
          <cell r="G103" t="str">
            <v>Municipal</v>
          </cell>
          <cell r="H103" t="str">
            <v>Direta/OSS</v>
          </cell>
          <cell r="I103">
            <v>300</v>
          </cell>
          <cell r="J103">
            <v>58</v>
          </cell>
          <cell r="K103">
            <v>600</v>
          </cell>
          <cell r="M103">
            <v>80</v>
          </cell>
        </row>
        <row r="104">
          <cell r="A104">
            <v>6998704</v>
          </cell>
          <cell r="B104">
            <v>58200015000183</v>
          </cell>
          <cell r="C104" t="str">
            <v>COMPLEXO HOSPITALAR DOS ESTIVADORES</v>
          </cell>
          <cell r="D104" t="str">
            <v>BAIXADA SANTISTA</v>
          </cell>
          <cell r="E104" t="str">
            <v>SANTOS</v>
          </cell>
          <cell r="F104">
            <v>354850</v>
          </cell>
          <cell r="G104" t="str">
            <v>Municipal</v>
          </cell>
          <cell r="H104" t="str">
            <v>Direta/OSS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</row>
        <row r="105">
          <cell r="A105">
            <v>7019076</v>
          </cell>
          <cell r="B105">
            <v>68311216000888</v>
          </cell>
          <cell r="C105" t="str">
            <v>UNIDADE DE INTERNAÇÃO DE COVID HOSPITAL DIA BRASILANDIA FO</v>
          </cell>
          <cell r="D105" t="str">
            <v>GRANDE S. PAULO</v>
          </cell>
          <cell r="E105" t="str">
            <v>SAO PAULO</v>
          </cell>
          <cell r="F105">
            <v>355030</v>
          </cell>
          <cell r="G105" t="str">
            <v>Municipal</v>
          </cell>
          <cell r="H105" t="str">
            <v>Direta/OSS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</row>
        <row r="106">
          <cell r="A106">
            <v>7094132</v>
          </cell>
          <cell r="B106">
            <v>56900848000121</v>
          </cell>
          <cell r="C106" t="str">
            <v>UNIDADE DE PRONTO ATENDIMENTO</v>
          </cell>
          <cell r="D106" t="str">
            <v>GRANDE S. PAULO</v>
          </cell>
          <cell r="E106" t="str">
            <v>SANTA ISABEL</v>
          </cell>
          <cell r="F106">
            <v>354680</v>
          </cell>
          <cell r="G106" t="str">
            <v>Municipal</v>
          </cell>
          <cell r="H106" t="str">
            <v>Direta/OSS</v>
          </cell>
          <cell r="I106">
            <v>300</v>
          </cell>
          <cell r="J106">
            <v>50</v>
          </cell>
          <cell r="K106">
            <v>600</v>
          </cell>
          <cell r="M106">
            <v>80</v>
          </cell>
        </row>
        <row r="107">
          <cell r="A107">
            <v>7130341</v>
          </cell>
          <cell r="B107">
            <v>11151946000175</v>
          </cell>
          <cell r="C107" t="str">
            <v>UPA Dr Fábio Augusto do Carmo Zacura</v>
          </cell>
          <cell r="D107" t="str">
            <v>MARÍLIA</v>
          </cell>
          <cell r="E107" t="str">
            <v>SANTA CRUZ DO RIO PARDO</v>
          </cell>
          <cell r="F107">
            <v>354640</v>
          </cell>
          <cell r="G107" t="str">
            <v>Municipal</v>
          </cell>
          <cell r="H107" t="str">
            <v>Direta/OSS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</row>
        <row r="108">
          <cell r="A108">
            <v>7135173</v>
          </cell>
          <cell r="B108">
            <v>46578514000120</v>
          </cell>
          <cell r="C108" t="str">
            <v>UNIDADE DE PRONTO ATENDIMENTO (UPA)</v>
          </cell>
          <cell r="D108" t="str">
            <v>BAIXADA SANTISTA</v>
          </cell>
          <cell r="E108" t="str">
            <v>PERUIBE</v>
          </cell>
          <cell r="F108">
            <v>353760</v>
          </cell>
          <cell r="G108" t="str">
            <v>Municipal</v>
          </cell>
          <cell r="H108" t="str">
            <v>Direta/OSS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</row>
        <row r="109">
          <cell r="A109">
            <v>7210094</v>
          </cell>
          <cell r="B109">
            <v>46634119000117</v>
          </cell>
          <cell r="C109" t="str">
            <v>Hospital municipal de conchas</v>
          </cell>
          <cell r="D109" t="str">
            <v>BAURU</v>
          </cell>
          <cell r="E109" t="str">
            <v>CONCHAS</v>
          </cell>
          <cell r="F109">
            <v>351230</v>
          </cell>
          <cell r="G109" t="str">
            <v>Municipal</v>
          </cell>
          <cell r="H109" t="str">
            <v>Direta/OSS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</row>
        <row r="110">
          <cell r="A110">
            <v>7373465</v>
          </cell>
          <cell r="B110">
            <v>57571275001760</v>
          </cell>
          <cell r="C110" t="str">
            <v>HOSPITAL DE CLINICAS MUNICIPAL</v>
          </cell>
          <cell r="D110" t="str">
            <v>GRANDE S. PAULO</v>
          </cell>
          <cell r="E110" t="str">
            <v>SAO BERNARDO DO CAMPO</v>
          </cell>
          <cell r="F110">
            <v>354870</v>
          </cell>
          <cell r="G110" t="str">
            <v>Municipal</v>
          </cell>
          <cell r="H110" t="str">
            <v>Direta/OSS</v>
          </cell>
          <cell r="I110">
            <v>250</v>
          </cell>
          <cell r="J110">
            <v>4</v>
          </cell>
          <cell r="K110">
            <v>500</v>
          </cell>
          <cell r="M110">
            <v>70</v>
          </cell>
        </row>
        <row r="111">
          <cell r="A111">
            <v>7378394</v>
          </cell>
          <cell r="B111">
            <v>66518267000264</v>
          </cell>
          <cell r="C111" t="str">
            <v>HOSPITAL DIA M´BOI MIRIM II</v>
          </cell>
          <cell r="D111" t="str">
            <v>GRANDE S. PAULO</v>
          </cell>
          <cell r="E111" t="str">
            <v>SAO PAULO</v>
          </cell>
          <cell r="F111">
            <v>355030</v>
          </cell>
          <cell r="G111" t="str">
            <v>Municipal</v>
          </cell>
          <cell r="H111" t="str">
            <v>Direta/OSS</v>
          </cell>
          <cell r="I111">
            <v>150</v>
          </cell>
          <cell r="J111">
            <v>0</v>
          </cell>
          <cell r="K111">
            <v>300</v>
          </cell>
          <cell r="M111">
            <v>40</v>
          </cell>
        </row>
        <row r="112">
          <cell r="A112">
            <v>7463030</v>
          </cell>
          <cell r="B112">
            <v>46352746000165</v>
          </cell>
          <cell r="C112" t="str">
            <v>UPA UNIDADE DE PRONTO ATENDIMENTO 24H VILA DAVI</v>
          </cell>
          <cell r="D112" t="str">
            <v>CAMPINAS</v>
          </cell>
          <cell r="E112" t="str">
            <v>BRAGANCA PAULISTA</v>
          </cell>
          <cell r="F112">
            <v>350760</v>
          </cell>
          <cell r="G112" t="str">
            <v>Municipal</v>
          </cell>
          <cell r="H112" t="str">
            <v>Direta/OSS</v>
          </cell>
          <cell r="I112">
            <v>0</v>
          </cell>
          <cell r="J112">
            <v>0</v>
          </cell>
          <cell r="K112">
            <v>0</v>
          </cell>
          <cell r="M112">
            <v>0</v>
          </cell>
        </row>
        <row r="113">
          <cell r="A113">
            <v>7473702</v>
          </cell>
          <cell r="B113">
            <v>57571275000445</v>
          </cell>
          <cell r="C113" t="str">
            <v>Hospital Municipal de Mogi das Cruzes</v>
          </cell>
          <cell r="D113" t="str">
            <v>GRANDE S. PAULO</v>
          </cell>
          <cell r="E113" t="str">
            <v>MOGI DAS CRUZES</v>
          </cell>
          <cell r="F113">
            <v>353060</v>
          </cell>
          <cell r="G113" t="str">
            <v>Municipal</v>
          </cell>
          <cell r="H113" t="str">
            <v>Direta/OSS</v>
          </cell>
          <cell r="I113">
            <v>300</v>
          </cell>
          <cell r="J113">
            <v>30</v>
          </cell>
          <cell r="K113">
            <v>300</v>
          </cell>
          <cell r="M113">
            <v>40</v>
          </cell>
        </row>
        <row r="114">
          <cell r="A114">
            <v>7494068</v>
          </cell>
          <cell r="B114">
            <v>46316600000164</v>
          </cell>
          <cell r="C114" t="str">
            <v>UPA SADAKO SEDOGUTI</v>
          </cell>
          <cell r="D114" t="str">
            <v>GRANDE S. PAULO</v>
          </cell>
          <cell r="E114" t="str">
            <v>ITAQUAQUECETUBA</v>
          </cell>
          <cell r="F114">
            <v>352310</v>
          </cell>
          <cell r="G114" t="str">
            <v>Municipal</v>
          </cell>
          <cell r="H114" t="str">
            <v>Direta/OSS</v>
          </cell>
          <cell r="I114">
            <v>200</v>
          </cell>
          <cell r="J114">
            <v>0</v>
          </cell>
          <cell r="K114">
            <v>400</v>
          </cell>
          <cell r="M114">
            <v>50</v>
          </cell>
        </row>
        <row r="115">
          <cell r="A115">
            <v>7640307</v>
          </cell>
          <cell r="B115">
            <v>46179941000135</v>
          </cell>
          <cell r="C115" t="str">
            <v>Unidade de Pronto Atendimento – UPA 24h Ruy Silva</v>
          </cell>
          <cell r="D115" t="str">
            <v>MARÍLIA</v>
          </cell>
          <cell r="E115" t="str">
            <v>ASSIS</v>
          </cell>
          <cell r="F115">
            <v>350400</v>
          </cell>
          <cell r="G115" t="str">
            <v>Municipal</v>
          </cell>
          <cell r="H115" t="str">
            <v>Direta/OSS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</row>
        <row r="116">
          <cell r="A116">
            <v>7682581</v>
          </cell>
          <cell r="B116">
            <v>46523171000104</v>
          </cell>
          <cell r="C116" t="str">
            <v>PS JOSE IBRAHIN</v>
          </cell>
          <cell r="D116" t="str">
            <v>GRANDE S. PAULO</v>
          </cell>
          <cell r="E116" t="str">
            <v>Osasco</v>
          </cell>
          <cell r="F116">
            <v>353440</v>
          </cell>
          <cell r="G116" t="str">
            <v>Municipal</v>
          </cell>
          <cell r="H116" t="str">
            <v>Direta/OSS</v>
          </cell>
          <cell r="I116">
            <v>2500</v>
          </cell>
          <cell r="J116">
            <v>180</v>
          </cell>
          <cell r="K116">
            <v>5000</v>
          </cell>
          <cell r="M116">
            <v>650</v>
          </cell>
        </row>
        <row r="117">
          <cell r="A117">
            <v>7711077</v>
          </cell>
          <cell r="B117">
            <v>46578498000175</v>
          </cell>
          <cell r="C117" t="str">
            <v>Unidade de Pronto Atendimento</v>
          </cell>
          <cell r="D117" t="str">
            <v>BAIXADA SANTISTA</v>
          </cell>
          <cell r="E117" t="str">
            <v>ITANHAEM</v>
          </cell>
          <cell r="F117">
            <v>352210</v>
          </cell>
          <cell r="G117" t="str">
            <v>Municipal</v>
          </cell>
          <cell r="H117" t="str">
            <v>Direta/OSS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</row>
        <row r="118">
          <cell r="A118">
            <v>7792115</v>
          </cell>
          <cell r="B118">
            <v>6258092000190</v>
          </cell>
          <cell r="C118" t="str">
            <v>instituto innovare - UPA 24hrs</v>
          </cell>
          <cell r="D118" t="str">
            <v>RIBEIRÃO PRETO</v>
          </cell>
          <cell r="E118" t="str">
            <v>SERTAOZINHO</v>
          </cell>
          <cell r="F118">
            <v>355170</v>
          </cell>
          <cell r="G118" t="str">
            <v>Municipal</v>
          </cell>
          <cell r="H118" t="str">
            <v>Direta/OSS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</row>
        <row r="119">
          <cell r="A119">
            <v>7806116</v>
          </cell>
          <cell r="B119">
            <v>46316600000164</v>
          </cell>
          <cell r="C119" t="str">
            <v>cs24hs itaquaquecetuba</v>
          </cell>
          <cell r="D119" t="str">
            <v>GRANDE S. PAULO</v>
          </cell>
          <cell r="E119" t="str">
            <v>ITAQUAQUECETUBA</v>
          </cell>
          <cell r="F119">
            <v>352310</v>
          </cell>
          <cell r="G119" t="str">
            <v>Municipal</v>
          </cell>
          <cell r="H119" t="str">
            <v>Direta/OSS</v>
          </cell>
          <cell r="I119">
            <v>50</v>
          </cell>
          <cell r="J119">
            <v>0</v>
          </cell>
          <cell r="K119">
            <v>100</v>
          </cell>
          <cell r="M119">
            <v>20</v>
          </cell>
        </row>
        <row r="120">
          <cell r="A120">
            <v>7868499</v>
          </cell>
          <cell r="B120">
            <v>46523114000117</v>
          </cell>
          <cell r="C120" t="str">
            <v>Unidade de pronto atendimento Zilda Arns</v>
          </cell>
          <cell r="D120" t="str">
            <v>GRANDE S. PAULO</v>
          </cell>
          <cell r="E120" t="str">
            <v>EMBU DAS ARTES</v>
          </cell>
          <cell r="F120">
            <v>351500</v>
          </cell>
          <cell r="G120" t="str">
            <v>Municipal</v>
          </cell>
          <cell r="H120" t="str">
            <v>Direta/OSS</v>
          </cell>
          <cell r="I120">
            <v>500</v>
          </cell>
          <cell r="J120">
            <v>0</v>
          </cell>
          <cell r="K120">
            <v>1000</v>
          </cell>
          <cell r="M120">
            <v>130</v>
          </cell>
        </row>
        <row r="121">
          <cell r="A121">
            <v>7892985</v>
          </cell>
          <cell r="B121">
            <v>9528436000203</v>
          </cell>
          <cell r="C121" t="str">
            <v>UNIDADE DE PRONTO ATENDIMENTO UPA REGIAO NORTE</v>
          </cell>
          <cell r="D121" t="str">
            <v>MARÍLIA</v>
          </cell>
          <cell r="E121" t="str">
            <v>MARILIA</v>
          </cell>
          <cell r="F121">
            <v>352900</v>
          </cell>
          <cell r="G121" t="str">
            <v>Municipal</v>
          </cell>
          <cell r="H121" t="str">
            <v>Direta/OSS</v>
          </cell>
          <cell r="I121">
            <v>1000</v>
          </cell>
          <cell r="J121">
            <v>0</v>
          </cell>
          <cell r="K121">
            <v>2000</v>
          </cell>
          <cell r="M121">
            <v>260</v>
          </cell>
        </row>
        <row r="122">
          <cell r="A122">
            <v>7947984</v>
          </cell>
          <cell r="B122">
            <v>45699626000176</v>
          </cell>
          <cell r="C122" t="str">
            <v xml:space="preserve">COMPLEXO MUNICIPAL DE SAÚDE </v>
          </cell>
          <cell r="D122" t="str">
            <v>TAUBATÉ</v>
          </cell>
          <cell r="E122" t="str">
            <v>CAMPOS DO JORDAO</v>
          </cell>
          <cell r="F122">
            <v>350970</v>
          </cell>
          <cell r="G122" t="str">
            <v>Municipal</v>
          </cell>
          <cell r="H122" t="str">
            <v>Direta/OSS</v>
          </cell>
          <cell r="I122">
            <v>25</v>
          </cell>
          <cell r="J122">
            <v>0</v>
          </cell>
          <cell r="K122">
            <v>50</v>
          </cell>
          <cell r="M122">
            <v>20</v>
          </cell>
        </row>
        <row r="123">
          <cell r="A123">
            <v>7958250</v>
          </cell>
          <cell r="B123">
            <v>55356653000108</v>
          </cell>
          <cell r="C123" t="str">
            <v>UPA ANA JACINTA</v>
          </cell>
          <cell r="D123" t="str">
            <v>PRESIDENTE PRUDENTE</v>
          </cell>
          <cell r="E123" t="str">
            <v>PRESIDENTE PRUDENTE</v>
          </cell>
          <cell r="F123">
            <v>354140</v>
          </cell>
          <cell r="G123" t="str">
            <v>Municipal</v>
          </cell>
          <cell r="H123" t="str">
            <v>Direta/OSS</v>
          </cell>
          <cell r="I123">
            <v>300</v>
          </cell>
          <cell r="J123">
            <v>14</v>
          </cell>
          <cell r="K123">
            <v>600</v>
          </cell>
          <cell r="M123">
            <v>80</v>
          </cell>
        </row>
        <row r="124">
          <cell r="A124">
            <v>7979649</v>
          </cell>
          <cell r="B124">
            <v>46392130000380</v>
          </cell>
          <cell r="C124" t="str">
            <v>Hosp Dia Rede Hora Certa Vila Guilherme</v>
          </cell>
          <cell r="D124" t="str">
            <v>GRANDE S. PAULO</v>
          </cell>
          <cell r="E124" t="str">
            <v>SAO PAULO</v>
          </cell>
          <cell r="F124">
            <v>355030</v>
          </cell>
          <cell r="G124" t="str">
            <v>Municipal</v>
          </cell>
          <cell r="H124" t="str">
            <v>Direta/OSS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</row>
        <row r="125">
          <cell r="A125">
            <v>7992890</v>
          </cell>
          <cell r="B125">
            <v>68311216000373</v>
          </cell>
          <cell r="C125" t="str">
            <v>UNIDADE DE INTERNACAO COVID HOSPITAL DIA CAPELA DO SOCORRO</v>
          </cell>
          <cell r="D125" t="str">
            <v>GRANDE S. PAULO</v>
          </cell>
          <cell r="E125" t="str">
            <v>SAO PAULO</v>
          </cell>
          <cell r="F125">
            <v>355030</v>
          </cell>
          <cell r="G125" t="str">
            <v>Municipal</v>
          </cell>
          <cell r="H125" t="str">
            <v>Direta/OSS</v>
          </cell>
          <cell r="I125">
            <v>10000</v>
          </cell>
          <cell r="J125">
            <v>665</v>
          </cell>
          <cell r="K125">
            <v>20000</v>
          </cell>
          <cell r="M125">
            <v>2610</v>
          </cell>
        </row>
        <row r="126">
          <cell r="A126">
            <v>9067205</v>
          </cell>
          <cell r="B126">
            <v>47842836000105</v>
          </cell>
          <cell r="C126" t="str">
            <v>UPA 24 HORAS DRA MARIZE REIS STEFANINI FERNANDOPOLIS</v>
          </cell>
          <cell r="D126" t="str">
            <v>S. JOSÉ R. PRETO</v>
          </cell>
          <cell r="E126" t="str">
            <v xml:space="preserve"> FERNANDOPOLIS</v>
          </cell>
          <cell r="F126">
            <v>351550</v>
          </cell>
          <cell r="G126" t="str">
            <v>Municipal</v>
          </cell>
          <cell r="H126" t="str">
            <v>Direta/OSS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</row>
        <row r="127">
          <cell r="A127">
            <v>9208127</v>
          </cell>
          <cell r="B127">
            <v>15532870000189</v>
          </cell>
          <cell r="C127" t="str">
            <v>INSTITUTO MEDIZIN DE SAUDE - IMEDIS</v>
          </cell>
          <cell r="D127" t="str">
            <v>CAMPINAS</v>
          </cell>
          <cell r="E127" t="str">
            <v>ARTUR NOGUEIRA</v>
          </cell>
          <cell r="F127">
            <v>350380</v>
          </cell>
          <cell r="G127" t="str">
            <v>Municipal</v>
          </cell>
          <cell r="H127" t="str">
            <v>Direta/OSS</v>
          </cell>
          <cell r="I127">
            <v>1250</v>
          </cell>
          <cell r="J127">
            <v>0</v>
          </cell>
          <cell r="K127">
            <v>1500</v>
          </cell>
          <cell r="M127">
            <v>200</v>
          </cell>
        </row>
        <row r="128">
          <cell r="A128">
            <v>9267263</v>
          </cell>
          <cell r="B128">
            <v>45276128000110</v>
          </cell>
          <cell r="C128" t="str">
            <v>UNIDADE DE RETAGUARDA DE URGÊNCIA E DIAGNÓSTICO DO MELHADO</v>
          </cell>
          <cell r="D128" t="str">
            <v>ARARAQUARA</v>
          </cell>
          <cell r="E128" t="str">
            <v>ARARAQUARA</v>
          </cell>
          <cell r="F128">
            <v>350320</v>
          </cell>
          <cell r="G128" t="str">
            <v>Municipal</v>
          </cell>
          <cell r="H128" t="str">
            <v>Direta/OSS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</row>
        <row r="129">
          <cell r="A129">
            <v>9439897</v>
          </cell>
          <cell r="B129">
            <v>46352746000165</v>
          </cell>
          <cell r="C129" t="str">
            <v>UPA UNIDADE DE PRONTO ATENDIMENTO 24 HORAS BOM JESUS</v>
          </cell>
          <cell r="D129" t="str">
            <v>CAMPINAS</v>
          </cell>
          <cell r="E129" t="str">
            <v xml:space="preserve"> BRAGANCA PAULISTA</v>
          </cell>
          <cell r="F129">
            <v>350760</v>
          </cell>
          <cell r="G129" t="str">
            <v>Municipal</v>
          </cell>
          <cell r="H129" t="str">
            <v>Direta/OSS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</row>
        <row r="130">
          <cell r="A130">
            <v>9465464</v>
          </cell>
          <cell r="B130">
            <v>46392148005936</v>
          </cell>
          <cell r="C130" t="str">
            <v>Secretaria Municipal da Saúde – Hospital Municipal Josanias Castanha Braga</v>
          </cell>
          <cell r="D130" t="str">
            <v>GRANDE S. PAULO</v>
          </cell>
          <cell r="E130" t="str">
            <v>SAO PAULO</v>
          </cell>
          <cell r="F130">
            <v>355030</v>
          </cell>
          <cell r="G130" t="str">
            <v>Municipal</v>
          </cell>
          <cell r="H130" t="str">
            <v>Direta/OSS</v>
          </cell>
          <cell r="I130">
            <v>2500</v>
          </cell>
          <cell r="J130">
            <v>0</v>
          </cell>
          <cell r="K130">
            <v>5000</v>
          </cell>
          <cell r="M130">
            <v>650</v>
          </cell>
        </row>
        <row r="131">
          <cell r="A131">
            <v>9536248</v>
          </cell>
          <cell r="B131">
            <v>46316600000164</v>
          </cell>
          <cell r="C131" t="str">
            <v>CENTRAL DE ATENDIMENTO DA COVID-19</v>
          </cell>
          <cell r="D131" t="str">
            <v>GRANDE S. PAULO</v>
          </cell>
          <cell r="E131" t="str">
            <v>ITAQUAQUECETUBA</v>
          </cell>
          <cell r="F131">
            <v>352310</v>
          </cell>
          <cell r="G131" t="str">
            <v>Municipal</v>
          </cell>
          <cell r="H131" t="str">
            <v>Direta/OSS</v>
          </cell>
          <cell r="I131">
            <v>6000</v>
          </cell>
          <cell r="J131">
            <v>0</v>
          </cell>
          <cell r="K131">
            <v>12000</v>
          </cell>
          <cell r="M131">
            <v>1560</v>
          </cell>
        </row>
        <row r="132">
          <cell r="A132">
            <v>9545328</v>
          </cell>
          <cell r="B132">
            <v>55356653000108</v>
          </cell>
          <cell r="C132" t="str">
            <v>UPA ZONA NORTE-DR ALOISIO ANDRADE</v>
          </cell>
          <cell r="D132" t="str">
            <v>PRESIDENTE PRUDENTE</v>
          </cell>
          <cell r="E132" t="str">
            <v>PRESIDENTE PRUDENTE</v>
          </cell>
          <cell r="F132">
            <v>354140</v>
          </cell>
          <cell r="G132" t="str">
            <v>Municipal</v>
          </cell>
          <cell r="H132" t="str">
            <v>Direta/OSS</v>
          </cell>
          <cell r="I132">
            <v>300</v>
          </cell>
          <cell r="J132">
            <v>0</v>
          </cell>
          <cell r="K132">
            <v>600</v>
          </cell>
          <cell r="M132">
            <v>80</v>
          </cell>
        </row>
        <row r="133">
          <cell r="A133">
            <v>174378</v>
          </cell>
          <cell r="B133">
            <v>46422408000152</v>
          </cell>
          <cell r="C133" t="str">
            <v>Hospital de Campanha Santa Barbara D Oeste</v>
          </cell>
          <cell r="D133" t="str">
            <v>CAMPINAS</v>
          </cell>
          <cell r="E133" t="str">
            <v>SANTA BARBARA D'OESTE</v>
          </cell>
          <cell r="F133">
            <v>354580</v>
          </cell>
          <cell r="G133" t="str">
            <v>Municipal</v>
          </cell>
          <cell r="H133" t="str">
            <v>Priv.s. fins lucrativos</v>
          </cell>
          <cell r="I133">
            <v>0</v>
          </cell>
          <cell r="J133">
            <v>0</v>
          </cell>
          <cell r="K133">
            <v>0</v>
          </cell>
          <cell r="M133">
            <v>0</v>
          </cell>
        </row>
        <row r="134">
          <cell r="A134">
            <v>605484</v>
          </cell>
          <cell r="B134">
            <v>29174910000253</v>
          </cell>
          <cell r="C134" t="str">
            <v>AMHE MED ASSISTENCIA DE SAUDE LTDA</v>
          </cell>
          <cell r="D134" t="str">
            <v>SOROCABA</v>
          </cell>
          <cell r="E134" t="str">
            <v>SOROCABA</v>
          </cell>
          <cell r="F134">
            <v>355220</v>
          </cell>
          <cell r="G134" t="str">
            <v>Municipal</v>
          </cell>
          <cell r="H134" t="str">
            <v>Priv.s. fins lucrativos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</row>
        <row r="135">
          <cell r="A135">
            <v>2022648</v>
          </cell>
          <cell r="B135">
            <v>46045290000190</v>
          </cell>
          <cell r="C135" t="str">
            <v>IRMANDADE DE MISERICORDIA DE CAMPINAS</v>
          </cell>
          <cell r="D135" t="str">
            <v>CAMPINAS</v>
          </cell>
          <cell r="E135" t="str">
            <v>CAMPINAS</v>
          </cell>
          <cell r="F135">
            <v>350950</v>
          </cell>
          <cell r="G135" t="str">
            <v>Municipal</v>
          </cell>
          <cell r="H135" t="str">
            <v>Priv.s. fins lucrativos</v>
          </cell>
          <cell r="I135">
            <v>1313</v>
          </cell>
          <cell r="J135">
            <v>355</v>
          </cell>
          <cell r="K135">
            <v>1523</v>
          </cell>
          <cell r="M135">
            <v>200</v>
          </cell>
        </row>
        <row r="136">
          <cell r="A136">
            <v>2023016</v>
          </cell>
          <cell r="B136">
            <v>45968716000115</v>
          </cell>
          <cell r="C136" t="str">
            <v>Irmandade da Casa de Caridade São Vicente de Paulo de Cajuru</v>
          </cell>
          <cell r="D136" t="str">
            <v>RIBEIRÃO PRETO</v>
          </cell>
          <cell r="E136" t="str">
            <v>CAJURU</v>
          </cell>
          <cell r="F136">
            <v>350940</v>
          </cell>
          <cell r="G136" t="str">
            <v>Municipal</v>
          </cell>
          <cell r="H136" t="str">
            <v>Priv.s. fins lucrativos</v>
          </cell>
          <cell r="I136">
            <v>0</v>
          </cell>
          <cell r="J136">
            <v>0</v>
          </cell>
          <cell r="K136">
            <v>0</v>
          </cell>
          <cell r="M136">
            <v>0</v>
          </cell>
        </row>
        <row r="137">
          <cell r="A137">
            <v>2023709</v>
          </cell>
          <cell r="B137">
            <v>50119585000131</v>
          </cell>
          <cell r="C137" t="str">
            <v>Irmandade da Santa Casa de Misericórdia de Itatiba</v>
          </cell>
          <cell r="D137" t="str">
            <v>CAMPINAS</v>
          </cell>
          <cell r="E137" t="str">
            <v>ITATIBA</v>
          </cell>
          <cell r="F137">
            <v>352340</v>
          </cell>
          <cell r="G137" t="str">
            <v>Municipal</v>
          </cell>
          <cell r="H137" t="str">
            <v>Priv.s. fins lucrativos</v>
          </cell>
          <cell r="I137">
            <v>4000</v>
          </cell>
          <cell r="J137">
            <v>275</v>
          </cell>
          <cell r="K137">
            <v>8000</v>
          </cell>
          <cell r="M137">
            <v>1040</v>
          </cell>
        </row>
        <row r="138">
          <cell r="A138">
            <v>2025477</v>
          </cell>
          <cell r="B138">
            <v>56896368000134</v>
          </cell>
          <cell r="C138" t="str">
            <v>IRMANDADE DE MISERICORDIA DE JABOTICABAL</v>
          </cell>
          <cell r="D138" t="str">
            <v>RIBEIRÃO PRETO</v>
          </cell>
          <cell r="E138" t="str">
            <v>JABOTICABAL</v>
          </cell>
          <cell r="F138">
            <v>352430</v>
          </cell>
          <cell r="G138" t="str">
            <v>Municipal</v>
          </cell>
          <cell r="H138" t="str">
            <v>Priv.s. fins lucrativos</v>
          </cell>
          <cell r="I138">
            <v>9750</v>
          </cell>
          <cell r="J138">
            <v>700</v>
          </cell>
          <cell r="K138">
            <v>19500</v>
          </cell>
          <cell r="M138">
            <v>2540</v>
          </cell>
        </row>
        <row r="139">
          <cell r="A139">
            <v>2025752</v>
          </cell>
          <cell r="B139">
            <v>58198524000119</v>
          </cell>
          <cell r="C139" t="str">
            <v>SANTA CASA DE SANTOS</v>
          </cell>
          <cell r="D139" t="str">
            <v>BAIXADA SANTISTA</v>
          </cell>
          <cell r="E139" t="str">
            <v>SANTOS</v>
          </cell>
          <cell r="F139">
            <v>354850</v>
          </cell>
          <cell r="G139" t="str">
            <v>Municipal</v>
          </cell>
          <cell r="H139" t="str">
            <v>Priv.s. fins lucrativos</v>
          </cell>
          <cell r="I139">
            <v>9000</v>
          </cell>
          <cell r="J139">
            <v>0</v>
          </cell>
          <cell r="K139">
            <v>18000</v>
          </cell>
          <cell r="M139">
            <v>2340</v>
          </cell>
        </row>
        <row r="140">
          <cell r="A140">
            <v>2027186</v>
          </cell>
          <cell r="B140">
            <v>49797293000179</v>
          </cell>
          <cell r="C140" t="str">
            <v>Santa Casa de Misericórdia de Itapeva</v>
          </cell>
          <cell r="D140" t="str">
            <v>SOROCABA</v>
          </cell>
          <cell r="E140" t="str">
            <v>ITAPEVA</v>
          </cell>
          <cell r="F140">
            <v>352240</v>
          </cell>
          <cell r="G140" t="str">
            <v>Municipal</v>
          </cell>
          <cell r="H140" t="str">
            <v>Priv.s. fins lucrativos</v>
          </cell>
          <cell r="I140">
            <v>22</v>
          </cell>
          <cell r="J140">
            <v>42</v>
          </cell>
          <cell r="K140">
            <v>37</v>
          </cell>
          <cell r="M140">
            <v>30</v>
          </cell>
        </row>
        <row r="141">
          <cell r="A141">
            <v>2027356</v>
          </cell>
          <cell r="B141">
            <v>46523239000147</v>
          </cell>
          <cell r="C141" t="str">
            <v>HOSPITAL MUNICIPAL UNIVERSITÁRIO</v>
          </cell>
          <cell r="D141" t="str">
            <v>GRANDE S. PAULO</v>
          </cell>
          <cell r="E141" t="str">
            <v>SAO BERNARDO DO CAMPO</v>
          </cell>
          <cell r="F141">
            <v>354870</v>
          </cell>
          <cell r="G141" t="str">
            <v>Municipal</v>
          </cell>
          <cell r="H141" t="str">
            <v>Priv.s. fins lucrativos</v>
          </cell>
          <cell r="I141">
            <v>50</v>
          </cell>
          <cell r="J141">
            <v>18</v>
          </cell>
          <cell r="K141">
            <v>100</v>
          </cell>
          <cell r="M141">
            <v>20</v>
          </cell>
        </row>
        <row r="142">
          <cell r="A142">
            <v>2028204</v>
          </cell>
          <cell r="B142">
            <v>52852100000140</v>
          </cell>
          <cell r="C142" t="str">
            <v>Irmandade de Misericórdia do Hospital da Santa Casa de Monte Alto</v>
          </cell>
          <cell r="D142" t="str">
            <v>RIBEIRÃO PRETO</v>
          </cell>
          <cell r="E142" t="str">
            <v>MONTE ALTO</v>
          </cell>
          <cell r="F142">
            <v>353130</v>
          </cell>
          <cell r="G142" t="str">
            <v>Municipal</v>
          </cell>
          <cell r="H142" t="str">
            <v>Priv.s. fins lucrativos</v>
          </cell>
          <cell r="I142">
            <v>2500</v>
          </cell>
          <cell r="J142">
            <v>1000</v>
          </cell>
          <cell r="K142">
            <v>5000</v>
          </cell>
          <cell r="M142">
            <v>650</v>
          </cell>
        </row>
        <row r="143">
          <cell r="A143">
            <v>2040069</v>
          </cell>
          <cell r="B143" t="str">
            <v>43.987.668/0001-87</v>
          </cell>
          <cell r="C143" t="str">
            <v>Hospital e Maternidade Jesus Maria José</v>
          </cell>
          <cell r="D143" t="str">
            <v>GRANDE S. PAULO</v>
          </cell>
          <cell r="E143" t="str">
            <v>GUARULHOS</v>
          </cell>
          <cell r="F143">
            <v>351880</v>
          </cell>
          <cell r="G143" t="str">
            <v>Municipal</v>
          </cell>
          <cell r="H143" t="str">
            <v>Priv.s. fins lucrativos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</row>
        <row r="144">
          <cell r="A144">
            <v>2053519</v>
          </cell>
          <cell r="B144">
            <v>52941887000116</v>
          </cell>
          <cell r="C144" t="str">
            <v>ASSOCIAÇÃO DE PROTEÇÃO A MATERNIDADE E A INFÂNCIA</v>
          </cell>
          <cell r="D144" t="str">
            <v>BARRETOS</v>
          </cell>
          <cell r="E144" t="str">
            <v>MONTE AZUL PAULISTA</v>
          </cell>
          <cell r="F144">
            <v>353150</v>
          </cell>
          <cell r="G144" t="str">
            <v>Municipal</v>
          </cell>
          <cell r="H144" t="str">
            <v>Priv.s. fins lucrativos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</row>
        <row r="145">
          <cell r="A145">
            <v>2058243</v>
          </cell>
          <cell r="B145">
            <v>71071666000189</v>
          </cell>
          <cell r="C145" t="str">
            <v>SANTA CASA DE MISERICORDIA DE SAO SIMAO</v>
          </cell>
          <cell r="D145" t="str">
            <v>RIBEIRÃO PRETO</v>
          </cell>
          <cell r="E145" t="str">
            <v>SAO SIMAO</v>
          </cell>
          <cell r="F145">
            <v>355090</v>
          </cell>
          <cell r="G145" t="str">
            <v>Municipal</v>
          </cell>
          <cell r="H145" t="str">
            <v>Priv.s. fins lucrativos</v>
          </cell>
          <cell r="I145">
            <v>0</v>
          </cell>
          <cell r="J145">
            <v>0</v>
          </cell>
          <cell r="K145">
            <v>0</v>
          </cell>
          <cell r="M145">
            <v>0</v>
          </cell>
        </row>
        <row r="146">
          <cell r="A146">
            <v>2075962</v>
          </cell>
          <cell r="B146">
            <v>57038952000111</v>
          </cell>
          <cell r="C146" t="str">
            <v xml:space="preserve"> Santa Casa de Misericórdia de Santo Amaro</v>
          </cell>
          <cell r="D146" t="str">
            <v>GRANDE S. PAULO</v>
          </cell>
          <cell r="E146" t="str">
            <v>SAO PAULO</v>
          </cell>
          <cell r="F146">
            <v>355030</v>
          </cell>
          <cell r="G146" t="str">
            <v>Municipal</v>
          </cell>
          <cell r="H146" t="str">
            <v>Priv.s. fins lucrativos</v>
          </cell>
          <cell r="I146">
            <v>0</v>
          </cell>
          <cell r="J146">
            <v>0</v>
          </cell>
          <cell r="K146">
            <v>0</v>
          </cell>
          <cell r="M146">
            <v>0</v>
          </cell>
        </row>
        <row r="147">
          <cell r="A147">
            <v>2076942</v>
          </cell>
          <cell r="B147">
            <v>50157494000190</v>
          </cell>
          <cell r="C147" t="str">
            <v>Hospital Santa Terezinha e Maternidade Ercilia Pieroni</v>
          </cell>
          <cell r="D147" t="str">
            <v>BAURU</v>
          </cell>
          <cell r="E147" t="str">
            <v>ITATINGA</v>
          </cell>
          <cell r="F147">
            <v>352350</v>
          </cell>
          <cell r="G147" t="str">
            <v>Municipal</v>
          </cell>
          <cell r="H147" t="str">
            <v>Priv.s. fins lucrativos</v>
          </cell>
          <cell r="I147">
            <v>0</v>
          </cell>
          <cell r="J147">
            <v>0</v>
          </cell>
          <cell r="K147">
            <v>0</v>
          </cell>
          <cell r="M147">
            <v>0</v>
          </cell>
        </row>
        <row r="148">
          <cell r="A148">
            <v>2077582</v>
          </cell>
          <cell r="B148">
            <v>51425106000178</v>
          </cell>
          <cell r="C148" t="str">
            <v>Associação Beneficente Hospital Nossa Senhora da Piedade</v>
          </cell>
          <cell r="D148" t="str">
            <v>BAURU</v>
          </cell>
          <cell r="E148" t="str">
            <v>LENCOIS PAULISTA</v>
          </cell>
          <cell r="F148">
            <v>352680</v>
          </cell>
          <cell r="G148" t="str">
            <v>Municipal</v>
          </cell>
          <cell r="H148" t="str">
            <v>Priv.s. fins lucrativos</v>
          </cell>
          <cell r="I148">
            <v>0</v>
          </cell>
          <cell r="J148">
            <v>0</v>
          </cell>
          <cell r="K148">
            <v>0</v>
          </cell>
          <cell r="M148">
            <v>0</v>
          </cell>
        </row>
        <row r="149">
          <cell r="A149">
            <v>2077647</v>
          </cell>
          <cell r="B149">
            <v>43002005000166</v>
          </cell>
          <cell r="C149" t="str">
            <v>Irmandade da Santa Casa de Misericórdia de Adamantima</v>
          </cell>
          <cell r="D149" t="str">
            <v>MARÍLIA</v>
          </cell>
          <cell r="E149" t="str">
            <v>ADAMANTINA</v>
          </cell>
          <cell r="F149">
            <v>350010</v>
          </cell>
          <cell r="G149" t="str">
            <v>Municipal</v>
          </cell>
          <cell r="H149" t="str">
            <v>Priv.s. fins lucrativos</v>
          </cell>
          <cell r="I149">
            <v>0</v>
          </cell>
          <cell r="J149">
            <v>0</v>
          </cell>
          <cell r="K149">
            <v>0</v>
          </cell>
          <cell r="M149">
            <v>0</v>
          </cell>
        </row>
        <row r="150">
          <cell r="A150">
            <v>2078074</v>
          </cell>
          <cell r="B150">
            <v>51381903000109</v>
          </cell>
          <cell r="C150" t="str">
            <v>Santa Casa de misericórdia de Leme.</v>
          </cell>
          <cell r="D150" t="str">
            <v>PIRACICABA</v>
          </cell>
          <cell r="E150" t="str">
            <v>LEME</v>
          </cell>
          <cell r="F150">
            <v>352670</v>
          </cell>
          <cell r="G150" t="str">
            <v>Municipal</v>
          </cell>
          <cell r="H150" t="str">
            <v>Priv.s. fins lucrativos</v>
          </cell>
          <cell r="I150">
            <v>0</v>
          </cell>
          <cell r="J150">
            <v>0</v>
          </cell>
          <cell r="K150">
            <v>0</v>
          </cell>
          <cell r="M150">
            <v>0</v>
          </cell>
        </row>
        <row r="151">
          <cell r="A151">
            <v>2078139</v>
          </cell>
          <cell r="B151">
            <v>55559900000165</v>
          </cell>
          <cell r="C151" t="str">
            <v>Irmandade da Santa Casa de Presidente Venceslau</v>
          </cell>
          <cell r="D151" t="str">
            <v>PRESIDENTE PRUDENTE</v>
          </cell>
          <cell r="E151" t="str">
            <v>PRESIDENTE VENCESLAU</v>
          </cell>
          <cell r="F151">
            <v>354150</v>
          </cell>
          <cell r="G151" t="str">
            <v>Municipal</v>
          </cell>
          <cell r="H151" t="str">
            <v>Priv.s. fins lucrativos</v>
          </cell>
          <cell r="I151">
            <v>0</v>
          </cell>
          <cell r="J151">
            <v>0</v>
          </cell>
          <cell r="K151">
            <v>0</v>
          </cell>
          <cell r="M151">
            <v>0</v>
          </cell>
        </row>
        <row r="152">
          <cell r="A152">
            <v>2078252</v>
          </cell>
          <cell r="B152">
            <v>45383106000150</v>
          </cell>
          <cell r="C152" t="str">
            <v>IRMANDADE SANTA CASA DE MISERICORDIA DE BIRIGUI</v>
          </cell>
          <cell r="D152" t="str">
            <v>ARAÇATUBA</v>
          </cell>
          <cell r="E152" t="str">
            <v>BIRIGUI</v>
          </cell>
          <cell r="F152">
            <v>350650</v>
          </cell>
          <cell r="G152" t="str">
            <v>Municipal</v>
          </cell>
          <cell r="H152" t="str">
            <v>Priv.s. fins lucrativos</v>
          </cell>
          <cell r="I152">
            <v>150</v>
          </cell>
          <cell r="J152">
            <v>90</v>
          </cell>
          <cell r="K152">
            <v>300</v>
          </cell>
          <cell r="M152">
            <v>40</v>
          </cell>
        </row>
        <row r="153">
          <cell r="A153">
            <v>2078295</v>
          </cell>
          <cell r="B153">
            <v>72127210000156</v>
          </cell>
          <cell r="C153" t="str">
            <v>Irmandade da Santa Casa de Misericórdia e Maternidade "Dona Zilda Salvagni"</v>
          </cell>
          <cell r="D153" t="str">
            <v>ARARAQUARA</v>
          </cell>
          <cell r="E153" t="str">
            <v>TAQUARITINGA</v>
          </cell>
          <cell r="F153">
            <v>355370</v>
          </cell>
          <cell r="G153" t="str">
            <v>Municipal</v>
          </cell>
          <cell r="H153" t="str">
            <v>Priv.s. fins lucrativos</v>
          </cell>
          <cell r="I153">
            <v>40</v>
          </cell>
          <cell r="J153">
            <v>0</v>
          </cell>
          <cell r="K153">
            <v>80</v>
          </cell>
          <cell r="M153">
            <v>20</v>
          </cell>
        </row>
        <row r="154">
          <cell r="A154">
            <v>2078414</v>
          </cell>
          <cell r="B154">
            <v>48341283000161</v>
          </cell>
          <cell r="C154" t="str">
            <v>SANTA CASA DE MISERICÓRDIA DE GUAÍRA</v>
          </cell>
          <cell r="D154" t="str">
            <v>BARRETOS</v>
          </cell>
          <cell r="E154" t="str">
            <v>GUAIRA</v>
          </cell>
          <cell r="F154">
            <v>351740</v>
          </cell>
          <cell r="G154" t="str">
            <v>Municipal</v>
          </cell>
          <cell r="H154" t="str">
            <v>Priv.s. fins lucrativos</v>
          </cell>
          <cell r="I154">
            <v>1500</v>
          </cell>
          <cell r="J154">
            <v>0</v>
          </cell>
          <cell r="K154">
            <v>3000</v>
          </cell>
          <cell r="M154">
            <v>390</v>
          </cell>
        </row>
        <row r="155">
          <cell r="A155">
            <v>2078473</v>
          </cell>
          <cell r="B155" t="str">
            <v>19.878.404/022-35</v>
          </cell>
          <cell r="C155" t="str">
            <v xml:space="preserve">Hospital Dr. Luiz Camargo da Fonseca e Silva </v>
          </cell>
          <cell r="D155" t="str">
            <v>BAIXADA SANTISTA</v>
          </cell>
          <cell r="E155" t="str">
            <v>CUBATAO</v>
          </cell>
          <cell r="F155">
            <v>351350</v>
          </cell>
          <cell r="G155" t="str">
            <v>Municipal</v>
          </cell>
          <cell r="H155" t="str">
            <v>Priv.s. fins lucrativos</v>
          </cell>
          <cell r="I155">
            <v>120</v>
          </cell>
          <cell r="J155">
            <v>0</v>
          </cell>
          <cell r="K155">
            <v>240</v>
          </cell>
          <cell r="M155">
            <v>30</v>
          </cell>
        </row>
        <row r="156">
          <cell r="A156">
            <v>2078503</v>
          </cell>
          <cell r="B156">
            <v>53894218000101</v>
          </cell>
          <cell r="C156" t="str">
            <v>IRMANDADE DA SANTA CASA DE MISERICÓRDIA DE PENÁPOLIS</v>
          </cell>
          <cell r="D156" t="str">
            <v>ARAÇATUBA</v>
          </cell>
          <cell r="E156" t="str">
            <v>PENAPOLIS</v>
          </cell>
          <cell r="F156">
            <v>353730</v>
          </cell>
          <cell r="G156" t="str">
            <v>Municipal</v>
          </cell>
          <cell r="H156" t="str">
            <v>Priv.s. fins lucrativos</v>
          </cell>
          <cell r="I156">
            <v>0</v>
          </cell>
          <cell r="J156">
            <v>0</v>
          </cell>
          <cell r="K156">
            <v>0</v>
          </cell>
          <cell r="M156">
            <v>0</v>
          </cell>
        </row>
        <row r="157">
          <cell r="A157">
            <v>2078538</v>
          </cell>
          <cell r="B157">
            <v>45780061000157</v>
          </cell>
          <cell r="C157" t="str">
            <v>Hospital Municipal Nossa Senhora Aparecida de Itupeva</v>
          </cell>
          <cell r="D157" t="str">
            <v>CAMPINAS</v>
          </cell>
          <cell r="E157" t="str">
            <v>ITUPEVA</v>
          </cell>
          <cell r="F157">
            <v>352400</v>
          </cell>
          <cell r="G157" t="str">
            <v>Municipal</v>
          </cell>
          <cell r="H157" t="str">
            <v>Priv.s. fins lucrativos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</row>
        <row r="158">
          <cell r="A158">
            <v>2078546</v>
          </cell>
          <cell r="B158">
            <v>59086215000110</v>
          </cell>
          <cell r="C158" t="str">
            <v>SANTA CASA DE MISERICORDIA DE SÃO BENTO DO SAPUCAÍ</v>
          </cell>
          <cell r="D158" t="str">
            <v>TAUBATÉ</v>
          </cell>
          <cell r="E158" t="str">
            <v>SAO BENTO DO SAPUCAI</v>
          </cell>
          <cell r="F158">
            <v>354860</v>
          </cell>
          <cell r="G158" t="str">
            <v>Municipal</v>
          </cell>
          <cell r="H158" t="str">
            <v>Priv.s. fins lucrativos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</row>
        <row r="159">
          <cell r="A159">
            <v>2078848</v>
          </cell>
          <cell r="B159">
            <v>43464197000122</v>
          </cell>
          <cell r="C159" t="str">
            <v>Santa Casa Anna Cintra</v>
          </cell>
          <cell r="D159" t="str">
            <v>CAMPINAS</v>
          </cell>
          <cell r="E159" t="str">
            <v>AMPARO</v>
          </cell>
          <cell r="F159">
            <v>350190</v>
          </cell>
          <cell r="G159" t="str">
            <v>Municipal</v>
          </cell>
          <cell r="H159" t="str">
            <v>Priv.s. fins lucrativos</v>
          </cell>
          <cell r="I159">
            <v>10500</v>
          </cell>
          <cell r="J159">
            <v>0</v>
          </cell>
          <cell r="K159">
            <v>10500</v>
          </cell>
          <cell r="M159">
            <v>1370</v>
          </cell>
        </row>
        <row r="160">
          <cell r="A160">
            <v>2079097</v>
          </cell>
          <cell r="B160">
            <v>46886149000110</v>
          </cell>
          <cell r="C160" t="str">
            <v>ASSOCIAÇÃO BENEFICENTE SANTA CASA DE MISERICÓRDIA DE CAPÃO BONITO</v>
          </cell>
          <cell r="D160" t="str">
            <v>SOROCABA</v>
          </cell>
          <cell r="E160" t="str">
            <v>CAPAO BONITO</v>
          </cell>
          <cell r="F160">
            <v>351020</v>
          </cell>
          <cell r="G160" t="str">
            <v>Municipal</v>
          </cell>
          <cell r="H160" t="str">
            <v>Priv.s. fins lucrativos</v>
          </cell>
          <cell r="I160">
            <v>0</v>
          </cell>
          <cell r="J160">
            <v>0</v>
          </cell>
          <cell r="K160">
            <v>0</v>
          </cell>
          <cell r="M160">
            <v>0</v>
          </cell>
        </row>
        <row r="161">
          <cell r="A161">
            <v>2079135</v>
          </cell>
          <cell r="B161">
            <v>72189582000107</v>
          </cell>
          <cell r="C161" t="str">
            <v>Santa Casa de Misericórdia de Tatuí</v>
          </cell>
          <cell r="D161" t="str">
            <v>SOROCABA</v>
          </cell>
          <cell r="E161" t="str">
            <v>TATUI</v>
          </cell>
          <cell r="F161">
            <v>355400</v>
          </cell>
          <cell r="G161" t="str">
            <v>Municipal</v>
          </cell>
          <cell r="H161" t="str">
            <v>Priv.s. fins lucrativos</v>
          </cell>
          <cell r="I161">
            <v>0</v>
          </cell>
          <cell r="J161">
            <v>0</v>
          </cell>
          <cell r="K161">
            <v>0</v>
          </cell>
          <cell r="M161">
            <v>0</v>
          </cell>
        </row>
        <row r="162">
          <cell r="A162">
            <v>2079232</v>
          </cell>
          <cell r="B162">
            <v>56725385000109</v>
          </cell>
          <cell r="C162" t="str">
            <v>Santa Casa de Misericórdia de Santa Barbara D Oeste</v>
          </cell>
          <cell r="D162" t="str">
            <v>CAMPINAS</v>
          </cell>
          <cell r="E162" t="str">
            <v>SANTA BARBARA D'OESTE</v>
          </cell>
          <cell r="F162">
            <v>354580</v>
          </cell>
          <cell r="G162" t="str">
            <v>Municipal</v>
          </cell>
          <cell r="H162" t="str">
            <v>Priv.s. fins lucrativos</v>
          </cell>
          <cell r="I162">
            <v>300</v>
          </cell>
          <cell r="J162">
            <v>4</v>
          </cell>
          <cell r="K162">
            <v>1500</v>
          </cell>
          <cell r="M162">
            <v>200</v>
          </cell>
        </row>
        <row r="163">
          <cell r="A163">
            <v>2079283</v>
          </cell>
          <cell r="B163">
            <v>44880110000160</v>
          </cell>
          <cell r="C163" t="str">
            <v>SANTA CASA E MATERNIDADE DE PANORAMA</v>
          </cell>
          <cell r="D163" t="str">
            <v>PRESIDENTE PRUDENTE</v>
          </cell>
          <cell r="E163" t="str">
            <v>PANORAMA</v>
          </cell>
          <cell r="F163">
            <v>353540</v>
          </cell>
          <cell r="G163" t="str">
            <v>Municipal</v>
          </cell>
          <cell r="H163" t="str">
            <v>Priv.s. fins lucrativos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</row>
        <row r="164">
          <cell r="A164">
            <v>2079313</v>
          </cell>
          <cell r="B164">
            <v>45721180000139</v>
          </cell>
          <cell r="C164" t="str">
            <v>Santa Casa de Misericórdia de Cabreúva</v>
          </cell>
          <cell r="D164" t="str">
            <v>CAMPINAS</v>
          </cell>
          <cell r="E164" t="str">
            <v>CABREUVA</v>
          </cell>
          <cell r="F164">
            <v>350840</v>
          </cell>
          <cell r="G164" t="str">
            <v>Municipal</v>
          </cell>
          <cell r="H164" t="str">
            <v>Priv.s. fins lucrativos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</row>
        <row r="165">
          <cell r="A165">
            <v>2079321</v>
          </cell>
          <cell r="B165">
            <v>50819523000132</v>
          </cell>
          <cell r="C165" t="str">
            <v>Grupo de Pesquisa e Assistência ao Câncer Infantil de Sorocaba- GPACI</v>
          </cell>
          <cell r="D165" t="str">
            <v>SOROCABA</v>
          </cell>
          <cell r="E165" t="str">
            <v>SOROCABA</v>
          </cell>
          <cell r="F165">
            <v>355220</v>
          </cell>
          <cell r="G165" t="str">
            <v>Municipal</v>
          </cell>
          <cell r="H165" t="str">
            <v>Priv.s. fins lucrativos</v>
          </cell>
          <cell r="I165">
            <v>0</v>
          </cell>
          <cell r="J165">
            <v>0</v>
          </cell>
          <cell r="K165">
            <v>0</v>
          </cell>
          <cell r="M165">
            <v>0</v>
          </cell>
        </row>
        <row r="166">
          <cell r="A166">
            <v>2079348</v>
          </cell>
          <cell r="B166">
            <v>49376858000144</v>
          </cell>
          <cell r="C166" t="str">
            <v>Santa Casa de Misericórdia de Igarapava/SP</v>
          </cell>
          <cell r="D166" t="str">
            <v>FRANCA</v>
          </cell>
          <cell r="E166" t="str">
            <v>IGARAPAVA</v>
          </cell>
          <cell r="F166">
            <v>352010</v>
          </cell>
          <cell r="G166" t="str">
            <v>Municipal</v>
          </cell>
          <cell r="H166" t="str">
            <v>Priv.s. fins lucrativos</v>
          </cell>
          <cell r="I166">
            <v>0</v>
          </cell>
          <cell r="J166">
            <v>0</v>
          </cell>
          <cell r="K166">
            <v>0</v>
          </cell>
          <cell r="M166">
            <v>0</v>
          </cell>
        </row>
        <row r="167">
          <cell r="A167">
            <v>2079461</v>
          </cell>
          <cell r="B167">
            <v>44435451000127</v>
          </cell>
          <cell r="C167" t="str">
            <v>SANTA CASA DE MISERICÓRDIA SÃO FRANCISCO</v>
          </cell>
          <cell r="D167" t="str">
            <v>ARAÇATUBA</v>
          </cell>
          <cell r="E167" t="str">
            <v>BURITAMA</v>
          </cell>
          <cell r="F167">
            <v>350810</v>
          </cell>
          <cell r="G167" t="str">
            <v>Municipal</v>
          </cell>
          <cell r="H167" t="str">
            <v>Priv.s. fins lucrativos</v>
          </cell>
          <cell r="I167">
            <v>0</v>
          </cell>
          <cell r="J167">
            <v>0</v>
          </cell>
          <cell r="K167">
            <v>0</v>
          </cell>
          <cell r="M167">
            <v>0</v>
          </cell>
        </row>
        <row r="168">
          <cell r="A168">
            <v>2079852</v>
          </cell>
          <cell r="B168" t="str">
            <v>54.344.833/0001-07</v>
          </cell>
          <cell r="C168" t="str">
            <v>SANTA CASA DE PIRACAIA</v>
          </cell>
          <cell r="D168" t="str">
            <v>CAMPINAS</v>
          </cell>
          <cell r="E168" t="str">
            <v>PIRACAIA</v>
          </cell>
          <cell r="F168">
            <v>353860</v>
          </cell>
          <cell r="G168" t="str">
            <v>Municipal</v>
          </cell>
          <cell r="H168" t="str">
            <v>Priv.s. fins lucrativos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</row>
        <row r="169">
          <cell r="A169">
            <v>2079879</v>
          </cell>
          <cell r="B169">
            <v>45437175000107</v>
          </cell>
          <cell r="C169" t="str">
            <v>Santa Casa de Misericórdia de Taquarituba</v>
          </cell>
          <cell r="D169" t="str">
            <v>BAURU</v>
          </cell>
          <cell r="E169" t="str">
            <v>TAQUARITUBA</v>
          </cell>
          <cell r="F169">
            <v>355380</v>
          </cell>
          <cell r="G169" t="str">
            <v>Municipal</v>
          </cell>
          <cell r="H169" t="str">
            <v>Priv.s. fins lucrativos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</row>
        <row r="170">
          <cell r="A170">
            <v>2079917</v>
          </cell>
          <cell r="B170">
            <v>46959862000147</v>
          </cell>
          <cell r="C170" t="str">
            <v>IRMANDADE DA SANTA CASA DE LOUVEIRA</v>
          </cell>
          <cell r="D170" t="str">
            <v>CAMPINAS</v>
          </cell>
          <cell r="E170" t="str">
            <v>LOUVEIRA</v>
          </cell>
          <cell r="F170">
            <v>352730</v>
          </cell>
          <cell r="G170" t="str">
            <v>Municipal</v>
          </cell>
          <cell r="H170" t="str">
            <v>Priv.s. fins lucrativos</v>
          </cell>
          <cell r="I170">
            <v>2000</v>
          </cell>
          <cell r="J170">
            <v>318</v>
          </cell>
          <cell r="K170">
            <v>4000</v>
          </cell>
          <cell r="M170">
            <v>520</v>
          </cell>
        </row>
        <row r="171">
          <cell r="A171">
            <v>2079925</v>
          </cell>
          <cell r="B171">
            <v>55141725000191</v>
          </cell>
          <cell r="C171" t="str">
            <v>Irmandade da Santa Casa de Misericordia de Porto Feliz</v>
          </cell>
          <cell r="D171" t="str">
            <v>SOROCABA</v>
          </cell>
          <cell r="E171" t="str">
            <v>PORTO FELIZ</v>
          </cell>
          <cell r="F171">
            <v>354060</v>
          </cell>
          <cell r="G171" t="str">
            <v>Municipal</v>
          </cell>
          <cell r="H171" t="str">
            <v>Priv.s. fins lucrativos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</row>
        <row r="172">
          <cell r="A172">
            <v>2079976</v>
          </cell>
          <cell r="B172">
            <v>51332658000131</v>
          </cell>
          <cell r="C172" t="str">
            <v>IRMANDADE DA SANTA CASA DE MISERICORDIA DE LARANJAL PAULISTA</v>
          </cell>
          <cell r="D172" t="str">
            <v>BAURU</v>
          </cell>
          <cell r="E172" t="str">
            <v>LARANJAL PAULISTA</v>
          </cell>
          <cell r="F172">
            <v>352640</v>
          </cell>
          <cell r="G172" t="str">
            <v>Municipal</v>
          </cell>
          <cell r="H172" t="str">
            <v>Priv.s. fins lucrativos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</row>
        <row r="173">
          <cell r="A173">
            <v>2080052</v>
          </cell>
          <cell r="B173">
            <v>52543766000116</v>
          </cell>
          <cell r="C173" t="str">
            <v>Santa Casa de Misericórdia de Mogi das Cruzes - Mantenedora do Hospital Nossa Senhhora Aparecida</v>
          </cell>
          <cell r="D173" t="str">
            <v>GRANDE S. PAULO</v>
          </cell>
          <cell r="E173" t="str">
            <v>MOGI DAS CRUZES</v>
          </cell>
          <cell r="F173">
            <v>353060</v>
          </cell>
          <cell r="G173" t="str">
            <v>Municipal</v>
          </cell>
          <cell r="H173" t="str">
            <v>Priv.s. fins lucrativos</v>
          </cell>
          <cell r="I173">
            <v>43</v>
          </cell>
          <cell r="J173">
            <v>64</v>
          </cell>
          <cell r="K173">
            <v>86</v>
          </cell>
          <cell r="M173">
            <v>20</v>
          </cell>
        </row>
        <row r="174">
          <cell r="A174">
            <v>2080184</v>
          </cell>
          <cell r="B174">
            <v>46634440000100</v>
          </cell>
          <cell r="C174" t="str">
            <v>Hospital Municipal de Itu</v>
          </cell>
          <cell r="D174" t="str">
            <v>SOROCABA</v>
          </cell>
          <cell r="E174" t="str">
            <v>ITU</v>
          </cell>
          <cell r="F174">
            <v>352390</v>
          </cell>
          <cell r="G174" t="str">
            <v>Municipal</v>
          </cell>
          <cell r="H174" t="str">
            <v>Priv.s. fins lucrativos</v>
          </cell>
          <cell r="I174">
            <v>0</v>
          </cell>
          <cell r="J174">
            <v>0</v>
          </cell>
          <cell r="K174">
            <v>0</v>
          </cell>
          <cell r="M174">
            <v>0</v>
          </cell>
        </row>
        <row r="175">
          <cell r="A175">
            <v>2080354</v>
          </cell>
          <cell r="B175">
            <v>58194622000188</v>
          </cell>
          <cell r="C175" t="str">
            <v>HOSPITAL SANTO ANTONIO SANTOS</v>
          </cell>
          <cell r="D175" t="str">
            <v>BAIXADA SANTISTA</v>
          </cell>
          <cell r="E175" t="str">
            <v>SANTOS</v>
          </cell>
          <cell r="F175">
            <v>354850</v>
          </cell>
          <cell r="G175" t="str">
            <v>Municipal</v>
          </cell>
          <cell r="H175" t="str">
            <v>Priv.s. fins lucrativos</v>
          </cell>
          <cell r="I175">
            <v>660</v>
          </cell>
          <cell r="J175">
            <v>160</v>
          </cell>
          <cell r="K175">
            <v>1320</v>
          </cell>
          <cell r="M175">
            <v>170</v>
          </cell>
        </row>
        <row r="176">
          <cell r="A176">
            <v>2080362</v>
          </cell>
          <cell r="B176" t="str">
            <v>02927389000140</v>
          </cell>
          <cell r="C176" t="str">
            <v>Associação Casa de Saúde Beneficente de Indiaporã</v>
          </cell>
          <cell r="D176" t="str">
            <v>S. JOSÉ R. PRETO</v>
          </cell>
          <cell r="E176" t="str">
            <v>INDIAPORA</v>
          </cell>
          <cell r="F176">
            <v>352070</v>
          </cell>
          <cell r="G176" t="str">
            <v>Municipal</v>
          </cell>
          <cell r="H176" t="str">
            <v>Priv.s. fins lucrativos</v>
          </cell>
          <cell r="I176">
            <v>25</v>
          </cell>
          <cell r="J176">
            <v>0</v>
          </cell>
          <cell r="K176">
            <v>50</v>
          </cell>
          <cell r="M176">
            <v>20</v>
          </cell>
        </row>
        <row r="177">
          <cell r="A177">
            <v>2080400</v>
          </cell>
          <cell r="B177">
            <v>55990451000105</v>
          </cell>
          <cell r="C177" t="str">
            <v>SOCIEDADE PORTUGUESA BENEFICENCIA</v>
          </cell>
          <cell r="D177" t="str">
            <v>RIBEIRÃO PRETO</v>
          </cell>
          <cell r="E177" t="str">
            <v>RIBEIRAO PRETO</v>
          </cell>
          <cell r="F177">
            <v>354340</v>
          </cell>
          <cell r="G177" t="str">
            <v>Municipal</v>
          </cell>
          <cell r="H177" t="str">
            <v>Priv.s. fins lucrativos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</row>
        <row r="178">
          <cell r="A178">
            <v>2080443</v>
          </cell>
          <cell r="B178">
            <v>60332673000170</v>
          </cell>
          <cell r="C178" t="str">
            <v>Irmandade da Casa Pia de Paulo</v>
          </cell>
          <cell r="D178" t="str">
            <v>BAURU</v>
          </cell>
          <cell r="E178" t="str">
            <v>SAO MANUEL</v>
          </cell>
          <cell r="F178">
            <v>355010</v>
          </cell>
          <cell r="G178" t="str">
            <v>Municipal</v>
          </cell>
          <cell r="H178" t="str">
            <v>Priv.s. fins lucrativos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</row>
        <row r="179">
          <cell r="A179">
            <v>2080451</v>
          </cell>
          <cell r="B179">
            <v>45705765000119</v>
          </cell>
          <cell r="C179" t="str">
            <v>IRMANDADE DA SANTA CASA DE MISERICORDIA DE IPUA</v>
          </cell>
          <cell r="D179" t="str">
            <v>FRANCA</v>
          </cell>
          <cell r="E179" t="str">
            <v>IPUA</v>
          </cell>
          <cell r="F179">
            <v>352130</v>
          </cell>
          <cell r="G179" t="str">
            <v>Municipal</v>
          </cell>
          <cell r="H179" t="str">
            <v>Priv.s. fins lucrativos</v>
          </cell>
          <cell r="I179">
            <v>0</v>
          </cell>
          <cell r="J179">
            <v>0</v>
          </cell>
          <cell r="K179">
            <v>0</v>
          </cell>
          <cell r="M179">
            <v>0</v>
          </cell>
        </row>
        <row r="180">
          <cell r="A180">
            <v>2080508</v>
          </cell>
          <cell r="B180">
            <v>44852267000182</v>
          </cell>
          <cell r="C180" t="str">
            <v>Hospital e Santa Casa de Misericórdia de Álvares Machado</v>
          </cell>
          <cell r="D180" t="str">
            <v>PRESIDENTE PRUDENTE</v>
          </cell>
          <cell r="E180" t="str">
            <v>ALVARES MACHADO</v>
          </cell>
          <cell r="F180">
            <v>350130</v>
          </cell>
          <cell r="G180" t="str">
            <v>Municipal</v>
          </cell>
          <cell r="H180" t="str">
            <v>Priv.s. fins lucrativos</v>
          </cell>
          <cell r="I180">
            <v>0</v>
          </cell>
          <cell r="J180">
            <v>0</v>
          </cell>
          <cell r="K180">
            <v>0</v>
          </cell>
          <cell r="M180">
            <v>0</v>
          </cell>
        </row>
        <row r="181">
          <cell r="A181">
            <v>2080842</v>
          </cell>
          <cell r="B181">
            <v>50832898000132</v>
          </cell>
          <cell r="C181" t="str">
            <v>ASSOCIACAO DE CARIDADE DA SANTA CASA DE MISERICÓRDIA IMACULADA CONCEIÇÃO</v>
          </cell>
          <cell r="D181" t="str">
            <v>MARÍLIA</v>
          </cell>
          <cell r="E181" t="str">
            <v>CANDIDO MOTA</v>
          </cell>
          <cell r="F181">
            <v>351000</v>
          </cell>
          <cell r="G181" t="str">
            <v>Municipal</v>
          </cell>
          <cell r="H181" t="str">
            <v>Priv.s. fins lucrativos</v>
          </cell>
          <cell r="I181">
            <v>45</v>
          </cell>
          <cell r="J181">
            <v>20</v>
          </cell>
          <cell r="K181">
            <v>60</v>
          </cell>
          <cell r="M181">
            <v>20</v>
          </cell>
        </row>
        <row r="182">
          <cell r="A182">
            <v>2080923</v>
          </cell>
          <cell r="B182" t="str">
            <v>59.901.454/0001-86</v>
          </cell>
          <cell r="C182" t="str">
            <v>Santa Casa de Misericórdia Hospital São Vicente</v>
          </cell>
          <cell r="D182" t="str">
            <v>S. JOÃO B. VISTA</v>
          </cell>
          <cell r="E182" t="str">
            <v>SAO JOSE DO RIO PARDO</v>
          </cell>
          <cell r="F182">
            <v>354970</v>
          </cell>
          <cell r="G182" t="str">
            <v>Municipal</v>
          </cell>
          <cell r="H182" t="str">
            <v>Priv.s. fins lucrativos</v>
          </cell>
          <cell r="I182">
            <v>0</v>
          </cell>
          <cell r="J182">
            <v>0</v>
          </cell>
          <cell r="K182">
            <v>0</v>
          </cell>
          <cell r="M182">
            <v>0</v>
          </cell>
        </row>
        <row r="183">
          <cell r="A183">
            <v>2080931</v>
          </cell>
          <cell r="B183">
            <v>59610394000142</v>
          </cell>
          <cell r="C183" t="str">
            <v>SANTA CASA DE SAO CARLOS</v>
          </cell>
          <cell r="D183" t="str">
            <v>ARARAQUARA</v>
          </cell>
          <cell r="E183" t="str">
            <v>SAO CARLOS</v>
          </cell>
          <cell r="F183">
            <v>354890</v>
          </cell>
          <cell r="G183" t="str">
            <v>Municipal</v>
          </cell>
          <cell r="H183" t="str">
            <v>Priv.s. fins lucrativos</v>
          </cell>
          <cell r="I183">
            <v>19870</v>
          </cell>
          <cell r="J183">
            <v>497</v>
          </cell>
          <cell r="K183">
            <v>20000</v>
          </cell>
          <cell r="M183">
            <v>2610</v>
          </cell>
        </row>
        <row r="184">
          <cell r="A184">
            <v>2080958</v>
          </cell>
          <cell r="B184">
            <v>53593398000183</v>
          </cell>
          <cell r="C184" t="str">
            <v>SANTA CASA DE MISERICÓRDIA DE PALMITAL</v>
          </cell>
          <cell r="D184" t="str">
            <v>MARÍLIA</v>
          </cell>
          <cell r="E184" t="str">
            <v>PALMITAL</v>
          </cell>
          <cell r="F184">
            <v>353530</v>
          </cell>
          <cell r="G184" t="str">
            <v>Municipal</v>
          </cell>
          <cell r="H184" t="str">
            <v>Priv.s. fins lucrativos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</row>
        <row r="185">
          <cell r="A185">
            <v>2081083</v>
          </cell>
          <cell r="B185">
            <v>44364826000105</v>
          </cell>
          <cell r="C185" t="str">
            <v>Santa Casa de Misericórdia de Assis</v>
          </cell>
          <cell r="D185" t="str">
            <v>MARÍLIA</v>
          </cell>
          <cell r="E185" t="str">
            <v>ASSIS</v>
          </cell>
          <cell r="F185">
            <v>350400</v>
          </cell>
          <cell r="G185" t="str">
            <v>Municipal</v>
          </cell>
          <cell r="H185" t="str">
            <v>Priv.s. fins lucrativos</v>
          </cell>
          <cell r="I185">
            <v>0</v>
          </cell>
          <cell r="J185">
            <v>0</v>
          </cell>
          <cell r="K185">
            <v>0</v>
          </cell>
          <cell r="M185">
            <v>0</v>
          </cell>
        </row>
        <row r="186">
          <cell r="A186">
            <v>2081164</v>
          </cell>
          <cell r="B186">
            <v>13370183000189</v>
          </cell>
          <cell r="C186" t="str">
            <v>FUNDAÇÃO HOSPITAL SANTA LYDIA</v>
          </cell>
          <cell r="D186" t="str">
            <v>RIBEIRÃO PRETO</v>
          </cell>
          <cell r="E186" t="str">
            <v>RIBEIRAO PRETO</v>
          </cell>
          <cell r="F186">
            <v>354340</v>
          </cell>
          <cell r="G186" t="str">
            <v>Municipal</v>
          </cell>
          <cell r="H186" t="str">
            <v>Priv.s. fins lucrativos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</row>
        <row r="187">
          <cell r="A187">
            <v>2081253</v>
          </cell>
          <cell r="B187">
            <v>44215341000150</v>
          </cell>
          <cell r="C187" t="str">
            <v>IRMANDADE DA SANTA CASA DE MISERICORDIA DE ARARAS</v>
          </cell>
          <cell r="D187" t="str">
            <v>PIRACICABA</v>
          </cell>
          <cell r="E187" t="str">
            <v>ARARAS</v>
          </cell>
          <cell r="F187">
            <v>350330</v>
          </cell>
          <cell r="G187" t="str">
            <v>Municipal</v>
          </cell>
          <cell r="H187" t="str">
            <v>Priv.s. fins lucrativos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</row>
        <row r="188">
          <cell r="A188">
            <v>2081350</v>
          </cell>
          <cell r="B188">
            <v>54667316000160</v>
          </cell>
          <cell r="C188" t="str">
            <v>Sociedade de Beneficência de Piraju</v>
          </cell>
          <cell r="D188" t="str">
            <v>BAURU</v>
          </cell>
          <cell r="E188" t="str">
            <v>PIRAJU</v>
          </cell>
          <cell r="F188">
            <v>353880</v>
          </cell>
          <cell r="G188" t="str">
            <v>Municipal</v>
          </cell>
          <cell r="H188" t="str">
            <v>Priv.s. fins lucrativos</v>
          </cell>
          <cell r="I188">
            <v>0</v>
          </cell>
          <cell r="J188">
            <v>0</v>
          </cell>
          <cell r="K188">
            <v>0</v>
          </cell>
          <cell r="M188">
            <v>0</v>
          </cell>
        </row>
        <row r="189">
          <cell r="A189">
            <v>2081385</v>
          </cell>
          <cell r="B189">
            <v>72699119000105</v>
          </cell>
          <cell r="C189" t="str">
            <v>IRM. DA STA CASA DE MS. DE TUPI PAULISTA</v>
          </cell>
          <cell r="D189" t="str">
            <v>PRESIDENTE PRUDENTE</v>
          </cell>
          <cell r="E189" t="str">
            <v>TUPI PAULISTA</v>
          </cell>
          <cell r="F189">
            <v>355510</v>
          </cell>
          <cell r="G189" t="str">
            <v>Municipal</v>
          </cell>
          <cell r="H189" t="str">
            <v>Priv.s. fins lucrativos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</row>
        <row r="190">
          <cell r="A190">
            <v>2081458</v>
          </cell>
          <cell r="B190">
            <v>51473692000126</v>
          </cell>
          <cell r="C190" t="str">
            <v>Irmandade da Santa Casa de Misericórdia de Limeira</v>
          </cell>
          <cell r="D190" t="str">
            <v>PIRACICABA</v>
          </cell>
          <cell r="E190" t="str">
            <v>LIMEIRA</v>
          </cell>
          <cell r="F190">
            <v>352690</v>
          </cell>
          <cell r="G190" t="str">
            <v>Municipal</v>
          </cell>
          <cell r="H190" t="str">
            <v>Priv.s. fins lucrativos</v>
          </cell>
          <cell r="I190">
            <v>2690</v>
          </cell>
          <cell r="J190">
            <v>222</v>
          </cell>
          <cell r="K190">
            <v>2690</v>
          </cell>
          <cell r="M190">
            <v>350</v>
          </cell>
        </row>
        <row r="191">
          <cell r="A191">
            <v>2081512</v>
          </cell>
          <cell r="B191">
            <v>48547806000120</v>
          </cell>
          <cell r="C191" t="str">
            <v>Irmandade Senhor dos Passos e Santa Casa de Misericórdia de Guaratinguetá</v>
          </cell>
          <cell r="D191" t="str">
            <v>TAUBATÉ</v>
          </cell>
          <cell r="E191" t="str">
            <v>GUARATINGUETA</v>
          </cell>
          <cell r="F191">
            <v>351840</v>
          </cell>
          <cell r="G191" t="str">
            <v>Municipal</v>
          </cell>
          <cell r="H191" t="str">
            <v>Priv.s. fins lucrativos</v>
          </cell>
          <cell r="I191">
            <v>200</v>
          </cell>
          <cell r="J191">
            <v>0</v>
          </cell>
          <cell r="K191">
            <v>400</v>
          </cell>
          <cell r="M191">
            <v>50</v>
          </cell>
        </row>
        <row r="192">
          <cell r="A192">
            <v>2081571</v>
          </cell>
          <cell r="B192">
            <v>49017353000193</v>
          </cell>
          <cell r="C192" t="str">
            <v>Hospital Santa Casa de Misericórdia de Riolândia</v>
          </cell>
          <cell r="D192" t="str">
            <v>S. JOSÉ R. PRETO</v>
          </cell>
          <cell r="E192" t="str">
            <v>RIOLANDIA</v>
          </cell>
          <cell r="F192">
            <v>354420</v>
          </cell>
          <cell r="G192" t="str">
            <v>Municipal</v>
          </cell>
          <cell r="H192" t="str">
            <v>Priv.s. fins lucrativos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</row>
        <row r="193">
          <cell r="A193">
            <v>2081644</v>
          </cell>
          <cell r="B193">
            <v>51612828000131</v>
          </cell>
          <cell r="C193" t="str">
            <v>HOSPITAL E MATERNIDADE FREI GALVAO</v>
          </cell>
          <cell r="D193" t="str">
            <v>TAUBATÉ</v>
          </cell>
          <cell r="E193" t="str">
            <v>GUARATINGUETA</v>
          </cell>
          <cell r="F193">
            <v>351840</v>
          </cell>
          <cell r="G193" t="str">
            <v>Municipal</v>
          </cell>
          <cell r="H193" t="str">
            <v>Priv.s. fins lucrativos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</row>
        <row r="194">
          <cell r="A194">
            <v>2081652</v>
          </cell>
          <cell r="B194">
            <v>48433452000193</v>
          </cell>
          <cell r="C194" t="str">
            <v>Santa Casa  de Misericórdia Nossa Senhora das Dores de General Salgado</v>
          </cell>
          <cell r="D194" t="str">
            <v>S. JOSÉ R. PRETO</v>
          </cell>
          <cell r="E194" t="str">
            <v>GENERAL SALGADO</v>
          </cell>
          <cell r="F194">
            <v>351690</v>
          </cell>
          <cell r="G194" t="str">
            <v>Municipal</v>
          </cell>
          <cell r="H194" t="str">
            <v>Priv.s. fins lucrativos</v>
          </cell>
          <cell r="I194">
            <v>0</v>
          </cell>
          <cell r="J194">
            <v>0</v>
          </cell>
          <cell r="K194">
            <v>0</v>
          </cell>
          <cell r="M194">
            <v>0</v>
          </cell>
        </row>
        <row r="195">
          <cell r="A195">
            <v>2081660</v>
          </cell>
          <cell r="B195">
            <v>47644406000170</v>
          </cell>
          <cell r="C195" t="str">
            <v>Irmandade da Santa Casa de Ipaussu</v>
          </cell>
          <cell r="D195" t="str">
            <v>MARÍLIA</v>
          </cell>
          <cell r="E195" t="str">
            <v>IPAUSSU</v>
          </cell>
          <cell r="F195">
            <v>352090</v>
          </cell>
          <cell r="G195" t="str">
            <v>Municipal</v>
          </cell>
          <cell r="H195" t="str">
            <v>Priv.s. fins lucrativos</v>
          </cell>
          <cell r="I195">
            <v>3000</v>
          </cell>
          <cell r="J195">
            <v>15</v>
          </cell>
          <cell r="K195">
            <v>3000</v>
          </cell>
          <cell r="M195">
            <v>390</v>
          </cell>
        </row>
        <row r="196">
          <cell r="A196">
            <v>2081717</v>
          </cell>
          <cell r="B196">
            <v>47544663000130</v>
          </cell>
          <cell r="C196" t="str">
            <v>IRMANDADE SANTA CASA DE MISERICORDIA DE DESCALVADO</v>
          </cell>
          <cell r="D196" t="str">
            <v>ARARAQUARA</v>
          </cell>
          <cell r="E196" t="str">
            <v>DESCALVADO</v>
          </cell>
          <cell r="F196">
            <v>351370</v>
          </cell>
          <cell r="G196" t="str">
            <v>Municipal</v>
          </cell>
          <cell r="H196" t="str">
            <v>Priv.s. fins lucrativos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</row>
        <row r="197">
          <cell r="A197">
            <v>2081784</v>
          </cell>
          <cell r="B197">
            <v>45775608000126</v>
          </cell>
          <cell r="C197" t="str">
            <v>HOSPITAL SANTA THEREZINHA</v>
          </cell>
          <cell r="D197" t="str">
            <v>BAURU</v>
          </cell>
          <cell r="E197" t="str">
            <v>BROTAS</v>
          </cell>
          <cell r="F197">
            <v>350790</v>
          </cell>
          <cell r="G197" t="str">
            <v>Municipal</v>
          </cell>
          <cell r="H197" t="str">
            <v>Priv.s. fins lucrativos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</row>
        <row r="198">
          <cell r="A198">
            <v>2081814</v>
          </cell>
          <cell r="B198">
            <v>48467054000198</v>
          </cell>
          <cell r="C198" t="str">
            <v>SANTA CASA DE MISERICORDIA DE GUARARAPES</v>
          </cell>
          <cell r="D198" t="str">
            <v>ARAÇATUBA</v>
          </cell>
          <cell r="E198" t="str">
            <v>GUARARAPES</v>
          </cell>
          <cell r="F198">
            <v>351820</v>
          </cell>
          <cell r="G198" t="str">
            <v>Municipal</v>
          </cell>
          <cell r="H198" t="str">
            <v>Priv.s. fins lucrativos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</row>
        <row r="199">
          <cell r="A199">
            <v>2081903</v>
          </cell>
          <cell r="B199">
            <v>72863665000130</v>
          </cell>
          <cell r="C199" t="str">
            <v xml:space="preserve">Hospital de Caridade de Vargem Grande do Sul </v>
          </cell>
          <cell r="D199" t="str">
            <v>S. JOÃO B. VISTA</v>
          </cell>
          <cell r="E199" t="str">
            <v>VARGEM GRANDE DO SUL</v>
          </cell>
          <cell r="F199">
            <v>355640</v>
          </cell>
          <cell r="G199" t="str">
            <v>Municipal</v>
          </cell>
          <cell r="H199" t="str">
            <v>Priv.s. fins lucrativos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</row>
        <row r="200">
          <cell r="A200">
            <v>2082098</v>
          </cell>
          <cell r="B200">
            <v>43723907000191</v>
          </cell>
          <cell r="C200" t="str">
            <v>Hospital "Dr. Adhemar de Barros"</v>
          </cell>
          <cell r="D200" t="str">
            <v>SOROCABA</v>
          </cell>
          <cell r="E200" t="str">
            <v>APIAI</v>
          </cell>
          <cell r="F200">
            <v>350270</v>
          </cell>
          <cell r="G200" t="str">
            <v>Municipal</v>
          </cell>
          <cell r="H200" t="str">
            <v>Priv.s. fins lucrativos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</row>
        <row r="201">
          <cell r="A201">
            <v>2082128</v>
          </cell>
          <cell r="B201">
            <v>46020301000269</v>
          </cell>
          <cell r="C201" t="str">
            <v>Sociedade Campineira de Educação e Instrução - Hospital e Maternidade Celso Pierro (Hospital PUC Campinas)</v>
          </cell>
          <cell r="D201" t="str">
            <v>CAMPINAS</v>
          </cell>
          <cell r="E201" t="str">
            <v>CAMPINAS</v>
          </cell>
          <cell r="F201">
            <v>350950</v>
          </cell>
          <cell r="G201" t="str">
            <v>Municipal</v>
          </cell>
          <cell r="H201" t="str">
            <v>Priv.s. fins lucrativos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</row>
        <row r="202">
          <cell r="A202">
            <v>2082519</v>
          </cell>
          <cell r="B202">
            <v>53638649000107</v>
          </cell>
          <cell r="C202" t="str">
            <v xml:space="preserve">Santa casa de misericórdia de paraguaçu paulista </v>
          </cell>
          <cell r="D202" t="str">
            <v>MARÍLIA</v>
          </cell>
          <cell r="E202" t="str">
            <v>PARAGUACU PAULISTA</v>
          </cell>
          <cell r="F202">
            <v>353550</v>
          </cell>
          <cell r="G202" t="str">
            <v>Municipal</v>
          </cell>
          <cell r="H202" t="str">
            <v>Priv.s. fins lucrativos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</row>
        <row r="203">
          <cell r="A203">
            <v>2082527</v>
          </cell>
          <cell r="B203">
            <v>43964931000112</v>
          </cell>
          <cell r="C203" t="str">
            <v>Irmandade da Santa Casa de Misericórdia de Araraquara</v>
          </cell>
          <cell r="D203" t="str">
            <v>ARARAQUARA</v>
          </cell>
          <cell r="E203" t="str">
            <v>ARARAQUARA</v>
          </cell>
          <cell r="F203">
            <v>350320</v>
          </cell>
          <cell r="G203" t="str">
            <v>Municipal</v>
          </cell>
          <cell r="H203" t="str">
            <v>Priv.s. fins lucrativos</v>
          </cell>
          <cell r="I203">
            <v>12000</v>
          </cell>
          <cell r="J203">
            <v>202</v>
          </cell>
          <cell r="K203">
            <v>23798</v>
          </cell>
          <cell r="M203">
            <v>3100</v>
          </cell>
        </row>
        <row r="204">
          <cell r="A204">
            <v>2082551</v>
          </cell>
          <cell r="B204">
            <v>48321038000192</v>
          </cell>
          <cell r="C204" t="str">
            <v>SANTA CASA DE MISERICÓRDIA DE IBIRÁ</v>
          </cell>
          <cell r="D204" t="str">
            <v>S. JOSÉ R. PRETO</v>
          </cell>
          <cell r="E204" t="str">
            <v>IBIRA</v>
          </cell>
          <cell r="F204">
            <v>351940</v>
          </cell>
          <cell r="G204" t="str">
            <v>Municipal</v>
          </cell>
          <cell r="H204" t="str">
            <v>Priv.s. fins lucrativos</v>
          </cell>
          <cell r="I204">
            <v>90</v>
          </cell>
          <cell r="J204">
            <v>0</v>
          </cell>
          <cell r="K204">
            <v>90</v>
          </cell>
          <cell r="M204">
            <v>20</v>
          </cell>
        </row>
        <row r="205">
          <cell r="A205">
            <v>2082586</v>
          </cell>
          <cell r="B205">
            <v>53338992000128</v>
          </cell>
          <cell r="C205" t="str">
            <v>Irmandade da Santa Casa de Misericordia de Osvaldo Cruz</v>
          </cell>
          <cell r="D205" t="str">
            <v>MARÍLIA</v>
          </cell>
          <cell r="E205" t="str">
            <v>OSVALDO CRUZ</v>
          </cell>
          <cell r="F205">
            <v>353460</v>
          </cell>
          <cell r="G205" t="str">
            <v>Municipal</v>
          </cell>
          <cell r="H205" t="str">
            <v>Priv.s. fins lucrativos</v>
          </cell>
          <cell r="I205">
            <v>25</v>
          </cell>
          <cell r="J205">
            <v>0</v>
          </cell>
          <cell r="K205">
            <v>0</v>
          </cell>
          <cell r="M205">
            <v>0</v>
          </cell>
        </row>
        <row r="206">
          <cell r="A206">
            <v>2082632</v>
          </cell>
          <cell r="B206">
            <v>44745024000145</v>
          </cell>
          <cell r="C206" t="str">
            <v>Associação do Hospital e Maternidade São José de Barra Bonita</v>
          </cell>
          <cell r="D206" t="str">
            <v>BAURU</v>
          </cell>
          <cell r="E206" t="str">
            <v>BARRA BONITA</v>
          </cell>
          <cell r="F206">
            <v>350530</v>
          </cell>
          <cell r="G206" t="str">
            <v>Municipal</v>
          </cell>
          <cell r="H206" t="str">
            <v>Priv.s. fins lucrativos</v>
          </cell>
          <cell r="I206">
            <v>0</v>
          </cell>
          <cell r="J206">
            <v>0</v>
          </cell>
          <cell r="K206">
            <v>0</v>
          </cell>
          <cell r="M206">
            <v>0</v>
          </cell>
        </row>
        <row r="207">
          <cell r="A207">
            <v>2082640</v>
          </cell>
          <cell r="B207">
            <v>49270671000161</v>
          </cell>
          <cell r="C207" t="str">
            <v>Santa Casa de Caridade e Maternidade de Ibitinga</v>
          </cell>
          <cell r="D207" t="str">
            <v>ARARAQUARA</v>
          </cell>
          <cell r="E207" t="str">
            <v>IBITINGA</v>
          </cell>
          <cell r="F207">
            <v>351960</v>
          </cell>
          <cell r="G207" t="str">
            <v>Municipal</v>
          </cell>
          <cell r="H207" t="str">
            <v>Priv.s. fins lucrativos</v>
          </cell>
          <cell r="I207">
            <v>0</v>
          </cell>
          <cell r="J207">
            <v>0</v>
          </cell>
          <cell r="K207">
            <v>0</v>
          </cell>
          <cell r="M207">
            <v>0</v>
          </cell>
        </row>
        <row r="208">
          <cell r="A208">
            <v>2082721</v>
          </cell>
          <cell r="B208" t="str">
            <v>70.945.936/001-70</v>
          </cell>
          <cell r="C208" t="str">
            <v>Irmandade da Santa Casa de Misericórdia de São Roque - Hospital e Maternidade Sotero de Souza</v>
          </cell>
          <cell r="D208" t="str">
            <v>SOROCABA</v>
          </cell>
          <cell r="E208" t="str">
            <v>SAO ROQUE</v>
          </cell>
          <cell r="F208">
            <v>355060</v>
          </cell>
          <cell r="G208" t="str">
            <v>Municipal</v>
          </cell>
          <cell r="H208" t="str">
            <v>Priv.s. fins lucrativos</v>
          </cell>
          <cell r="I208">
            <v>192.33</v>
          </cell>
          <cell r="J208">
            <v>6</v>
          </cell>
          <cell r="K208">
            <v>384</v>
          </cell>
          <cell r="M208">
            <v>50</v>
          </cell>
        </row>
        <row r="209">
          <cell r="A209">
            <v>2082748</v>
          </cell>
          <cell r="B209">
            <v>43600261000155</v>
          </cell>
          <cell r="C209" t="str">
            <v>IRMANDADE SANTA CASA DE ANGATUBA</v>
          </cell>
          <cell r="D209" t="str">
            <v>SOROCABA</v>
          </cell>
          <cell r="E209" t="str">
            <v>ANGATUBA</v>
          </cell>
          <cell r="F209">
            <v>350220</v>
          </cell>
          <cell r="G209" t="str">
            <v>Municipal</v>
          </cell>
          <cell r="H209" t="str">
            <v>Priv.s. fins lucrativos</v>
          </cell>
          <cell r="I209">
            <v>40</v>
          </cell>
          <cell r="J209">
            <v>0</v>
          </cell>
          <cell r="K209">
            <v>80</v>
          </cell>
          <cell r="M209">
            <v>20</v>
          </cell>
        </row>
        <row r="210">
          <cell r="A210">
            <v>2082853</v>
          </cell>
          <cell r="B210">
            <v>44945962000199</v>
          </cell>
          <cell r="C210" t="str">
            <v>SANTA CASA DE MISERICÓRDIA E ASILO DOS POBRES DE BATATAIS</v>
          </cell>
          <cell r="D210" t="str">
            <v>RIBEIRÃO PRETO</v>
          </cell>
          <cell r="E210" t="str">
            <v>BATATAIS</v>
          </cell>
          <cell r="F210">
            <v>350590</v>
          </cell>
          <cell r="G210" t="str">
            <v>Municipal</v>
          </cell>
          <cell r="H210" t="str">
            <v>Priv.s. fins lucrativos</v>
          </cell>
          <cell r="I210">
            <v>4000</v>
          </cell>
          <cell r="J210">
            <v>60</v>
          </cell>
          <cell r="K210">
            <v>8000</v>
          </cell>
          <cell r="M210">
            <v>1040</v>
          </cell>
        </row>
        <row r="211">
          <cell r="A211">
            <v>2082888</v>
          </cell>
          <cell r="B211">
            <v>56384183000140</v>
          </cell>
          <cell r="C211" t="str">
            <v>Irmandade da Santa Casa de Misericordia de Rio Claro</v>
          </cell>
          <cell r="D211" t="str">
            <v>PIRACICABA</v>
          </cell>
          <cell r="E211" t="str">
            <v>RIO CLARO</v>
          </cell>
          <cell r="F211">
            <v>354390</v>
          </cell>
          <cell r="G211" t="str">
            <v>Municipal</v>
          </cell>
          <cell r="H211" t="str">
            <v>Priv.s. fins lucrativos</v>
          </cell>
          <cell r="I211">
            <v>4000</v>
          </cell>
          <cell r="J211">
            <v>25</v>
          </cell>
          <cell r="K211">
            <v>4000</v>
          </cell>
          <cell r="M211">
            <v>520</v>
          </cell>
        </row>
        <row r="212">
          <cell r="A212">
            <v>2082934</v>
          </cell>
          <cell r="B212">
            <v>51504132000191</v>
          </cell>
          <cell r="C212" t="str">
            <v>Santa Casa de Misericórdia de Taguaí</v>
          </cell>
          <cell r="D212" t="str">
            <v>BAURU</v>
          </cell>
          <cell r="E212" t="str">
            <v>TAGUAI</v>
          </cell>
          <cell r="F212">
            <v>355300</v>
          </cell>
          <cell r="G212" t="str">
            <v>Municipal</v>
          </cell>
          <cell r="H212" t="str">
            <v>Priv.s. fins lucrativos</v>
          </cell>
          <cell r="I212">
            <v>0</v>
          </cell>
          <cell r="J212">
            <v>0</v>
          </cell>
          <cell r="K212">
            <v>0</v>
          </cell>
          <cell r="M212">
            <v>0</v>
          </cell>
        </row>
        <row r="213">
          <cell r="A213">
            <v>2083116</v>
          </cell>
          <cell r="B213">
            <v>5204924400162</v>
          </cell>
          <cell r="C213" t="str">
            <v>Irmandade da Santa Casa de Misericordia de Marilia</v>
          </cell>
          <cell r="D213" t="str">
            <v>MARÍLIA</v>
          </cell>
          <cell r="E213" t="str">
            <v>MARILIA</v>
          </cell>
          <cell r="F213">
            <v>352900</v>
          </cell>
          <cell r="G213" t="str">
            <v>Municipal</v>
          </cell>
          <cell r="H213" t="str">
            <v>Priv.s. fins lucrativos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</row>
        <row r="214">
          <cell r="A214">
            <v>2083140</v>
          </cell>
          <cell r="B214">
            <v>56898356000149</v>
          </cell>
          <cell r="C214" t="str">
            <v>IRMANDADE DA SANTA CASA DE MISERICÓRDIA DE SANTA ISABEL</v>
          </cell>
          <cell r="D214" t="str">
            <v>GRANDE S. PAULO</v>
          </cell>
          <cell r="E214" t="str">
            <v>SANTA ISABEL</v>
          </cell>
          <cell r="F214">
            <v>354680</v>
          </cell>
          <cell r="G214" t="str">
            <v>Municipal</v>
          </cell>
          <cell r="H214" t="str">
            <v>Priv.s. fins lucrativos</v>
          </cell>
          <cell r="I214">
            <v>75</v>
          </cell>
          <cell r="J214">
            <v>25</v>
          </cell>
          <cell r="K214">
            <v>150</v>
          </cell>
          <cell r="M214">
            <v>20</v>
          </cell>
        </row>
        <row r="215">
          <cell r="A215">
            <v>2083175</v>
          </cell>
          <cell r="B215">
            <v>54022967000101</v>
          </cell>
          <cell r="C215" t="str">
            <v>Santa Casa de Misericordia de Piedade</v>
          </cell>
          <cell r="D215" t="str">
            <v>SOROCABA</v>
          </cell>
          <cell r="E215" t="str">
            <v>PIEDADE</v>
          </cell>
          <cell r="F215">
            <v>353780</v>
          </cell>
          <cell r="G215" t="str">
            <v>Municipal</v>
          </cell>
          <cell r="H215" t="str">
            <v>Priv.s. fins lucrativos</v>
          </cell>
          <cell r="I215">
            <v>100</v>
          </cell>
          <cell r="J215">
            <v>0</v>
          </cell>
          <cell r="K215">
            <v>100</v>
          </cell>
          <cell r="M215">
            <v>20</v>
          </cell>
        </row>
        <row r="216">
          <cell r="A216">
            <v>2083213</v>
          </cell>
          <cell r="B216">
            <v>4705515700188</v>
          </cell>
          <cell r="C216" t="str">
            <v>Irmandade de misericordia e Hospital Terra Roxa</v>
          </cell>
          <cell r="D216" t="str">
            <v>BARRETOS</v>
          </cell>
          <cell r="E216" t="str">
            <v>TERRA ROXA</v>
          </cell>
          <cell r="F216">
            <v>355440</v>
          </cell>
          <cell r="G216" t="str">
            <v>Municipal</v>
          </cell>
          <cell r="H216" t="str">
            <v>Priv.s. fins lucrativos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</row>
        <row r="217">
          <cell r="A217">
            <v>2083493</v>
          </cell>
          <cell r="B217">
            <v>55110753000141</v>
          </cell>
          <cell r="C217" t="str">
            <v>IRMANDADE DA SANTA CASA DE MISERICORDIA DE PONTAL</v>
          </cell>
          <cell r="D217" t="str">
            <v>RIBEIRÃO PRETO</v>
          </cell>
          <cell r="E217" t="str">
            <v>PONTAL</v>
          </cell>
          <cell r="F217">
            <v>354020</v>
          </cell>
          <cell r="G217" t="str">
            <v>Municipal</v>
          </cell>
          <cell r="H217" t="str">
            <v>Priv.s. fins lucrativos</v>
          </cell>
          <cell r="I217">
            <v>0</v>
          </cell>
          <cell r="J217">
            <v>0</v>
          </cell>
          <cell r="K217">
            <v>0</v>
          </cell>
          <cell r="M217">
            <v>0</v>
          </cell>
        </row>
        <row r="218">
          <cell r="A218">
            <v>2083604</v>
          </cell>
          <cell r="B218">
            <v>44584019000106</v>
          </cell>
          <cell r="C218" t="str">
            <v xml:space="preserve">Santa Casa de Misericordia de Avaré </v>
          </cell>
          <cell r="D218" t="str">
            <v>BAURU</v>
          </cell>
          <cell r="E218" t="str">
            <v>AVARE</v>
          </cell>
          <cell r="F218">
            <v>350450</v>
          </cell>
          <cell r="G218" t="str">
            <v>Municipal</v>
          </cell>
          <cell r="H218" t="str">
            <v>Priv.s. fins lucrativos</v>
          </cell>
          <cell r="I218">
            <v>100</v>
          </cell>
          <cell r="J218">
            <v>0</v>
          </cell>
          <cell r="K218">
            <v>200</v>
          </cell>
          <cell r="M218">
            <v>30</v>
          </cell>
        </row>
        <row r="219">
          <cell r="A219">
            <v>2083876</v>
          </cell>
          <cell r="B219">
            <v>51455806000105</v>
          </cell>
          <cell r="C219" t="str">
            <v>SANTA CASA DE MISERICÓRDIA DE FRANCISCO MORATO</v>
          </cell>
          <cell r="D219" t="str">
            <v>GRANDE S. PAULO</v>
          </cell>
          <cell r="E219" t="str">
            <v>FRANCISCO MORATO</v>
          </cell>
          <cell r="F219">
            <v>351630</v>
          </cell>
          <cell r="G219" t="str">
            <v>Municipal</v>
          </cell>
          <cell r="H219" t="str">
            <v>Priv.s. fins lucrativos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</row>
        <row r="220">
          <cell r="A220">
            <v>2083973</v>
          </cell>
          <cell r="B220">
            <v>45331303000125</v>
          </cell>
          <cell r="C220" t="str">
            <v>Santa Casa de Guará</v>
          </cell>
          <cell r="D220" t="str">
            <v>FRANCA</v>
          </cell>
          <cell r="E220" t="str">
            <v>GUARA</v>
          </cell>
          <cell r="F220">
            <v>351770</v>
          </cell>
          <cell r="G220" t="str">
            <v>Municipal</v>
          </cell>
          <cell r="H220" t="str">
            <v>Priv.s. fins lucrativos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</row>
        <row r="221">
          <cell r="A221">
            <v>2084058</v>
          </cell>
          <cell r="B221">
            <v>56813926000150</v>
          </cell>
          <cell r="C221" t="str">
            <v>santa casa da misericórdia de Santa Cruz Do Rio Prado</v>
          </cell>
          <cell r="D221" t="str">
            <v>MARÍLIA</v>
          </cell>
          <cell r="E221" t="str">
            <v>SANTA CRUZ DO RIO PARDO</v>
          </cell>
          <cell r="F221">
            <v>354640</v>
          </cell>
          <cell r="G221" t="str">
            <v>Municipal</v>
          </cell>
          <cell r="H221" t="str">
            <v>Priv.s. fins lucrativos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</row>
        <row r="222">
          <cell r="A222">
            <v>2084074</v>
          </cell>
          <cell r="B222">
            <v>71981476000107</v>
          </cell>
          <cell r="C222" t="str">
            <v>ASSOCIAÇÃO BENEFICENTE DE TABAPUÃ</v>
          </cell>
          <cell r="D222" t="str">
            <v>S. JOSÉ R. PRETO</v>
          </cell>
          <cell r="E222" t="str">
            <v>TABAPUA</v>
          </cell>
          <cell r="F222">
            <v>355260</v>
          </cell>
          <cell r="G222" t="str">
            <v>Municipal</v>
          </cell>
          <cell r="H222" t="str">
            <v>Priv.s. fins lucrativos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</row>
        <row r="223">
          <cell r="A223">
            <v>2084171</v>
          </cell>
          <cell r="B223">
            <v>71326292000103</v>
          </cell>
          <cell r="C223" t="str">
            <v>Irmandade da Santa Casa de Sertãozinho</v>
          </cell>
          <cell r="D223" t="str">
            <v>RIBEIRÃO PRETO</v>
          </cell>
          <cell r="E223" t="str">
            <v>SERTAOZINHO</v>
          </cell>
          <cell r="F223">
            <v>355170</v>
          </cell>
          <cell r="G223" t="str">
            <v>Municipal</v>
          </cell>
          <cell r="H223" t="str">
            <v>Priv.s. fins lucrativos</v>
          </cell>
          <cell r="I223">
            <v>0</v>
          </cell>
          <cell r="J223">
            <v>0</v>
          </cell>
          <cell r="K223">
            <v>0</v>
          </cell>
          <cell r="M223">
            <v>0</v>
          </cell>
        </row>
        <row r="224">
          <cell r="A224">
            <v>2084228</v>
          </cell>
          <cell r="B224">
            <v>59759084000194</v>
          </cell>
          <cell r="C224" t="str">
            <v>SANTA CASA DE MISERICÓRDIA DONA CAROLINA MALHEIROS</v>
          </cell>
          <cell r="D224" t="str">
            <v>S. JOÃO B. VISTA</v>
          </cell>
          <cell r="E224" t="str">
            <v>SAO JOAO DA BOA VISTA</v>
          </cell>
          <cell r="F224">
            <v>354910</v>
          </cell>
          <cell r="G224" t="str">
            <v>Municipal</v>
          </cell>
          <cell r="H224" t="str">
            <v>Priv.s. fins lucrativos</v>
          </cell>
          <cell r="I224">
            <v>933</v>
          </cell>
          <cell r="J224">
            <v>22</v>
          </cell>
          <cell r="K224">
            <v>1866</v>
          </cell>
          <cell r="M224">
            <v>240</v>
          </cell>
        </row>
        <row r="225">
          <cell r="A225">
            <v>2084414</v>
          </cell>
          <cell r="B225">
            <v>55989784000114</v>
          </cell>
          <cell r="C225" t="str">
            <v>Soc.Benef. e Hospitalar Santa Casa de Misericórdia de Ribeirão Preto</v>
          </cell>
          <cell r="D225" t="str">
            <v>RIBEIRÃO PRETO</v>
          </cell>
          <cell r="E225" t="str">
            <v>RIBEIRAO PRETO</v>
          </cell>
          <cell r="F225">
            <v>354340</v>
          </cell>
          <cell r="G225" t="str">
            <v>Municipal</v>
          </cell>
          <cell r="H225" t="str">
            <v>Priv.s. fins lucrativos</v>
          </cell>
          <cell r="I225">
            <v>9000</v>
          </cell>
          <cell r="J225">
            <v>650</v>
          </cell>
          <cell r="K225">
            <v>13500</v>
          </cell>
          <cell r="M225">
            <v>1760</v>
          </cell>
        </row>
        <row r="226">
          <cell r="A226">
            <v>2087057</v>
          </cell>
          <cell r="B226">
            <v>54384631000261</v>
          </cell>
          <cell r="C226" t="str">
            <v>Hospital fornecedores de cana</v>
          </cell>
          <cell r="D226" t="str">
            <v>PIRACICABA</v>
          </cell>
          <cell r="E226" t="str">
            <v>PIRACICABA</v>
          </cell>
          <cell r="F226">
            <v>353870</v>
          </cell>
          <cell r="G226" t="str">
            <v>Municipal</v>
          </cell>
          <cell r="H226" t="str">
            <v>Priv.s. fins lucrativos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</row>
        <row r="227">
          <cell r="A227">
            <v>2087103</v>
          </cell>
          <cell r="B227" t="str">
            <v>51.469.187/001-08</v>
          </cell>
          <cell r="C227" t="str">
            <v>Unidade de Referência do Coronavírus (URC) - Hospital Sociedade Operária Humanitária</v>
          </cell>
          <cell r="D227" t="str">
            <v>PIRACICABA</v>
          </cell>
          <cell r="E227" t="str">
            <v>LIMEIRA</v>
          </cell>
          <cell r="F227">
            <v>352690</v>
          </cell>
          <cell r="G227" t="str">
            <v>Municipal</v>
          </cell>
          <cell r="H227" t="str">
            <v>Priv.s. fins lucrativos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</row>
        <row r="228">
          <cell r="A228">
            <v>2088193</v>
          </cell>
          <cell r="B228">
            <v>52775392000164</v>
          </cell>
          <cell r="C228" t="str">
            <v>Irmandade da Santa Casa de Misericórdia de Mogi Mirim</v>
          </cell>
          <cell r="D228" t="str">
            <v>S. JOÃO B. VISTA</v>
          </cell>
          <cell r="E228" t="str">
            <v>MOGI MIRIM</v>
          </cell>
          <cell r="F228">
            <v>353080</v>
          </cell>
          <cell r="G228" t="str">
            <v>Municipal</v>
          </cell>
          <cell r="H228" t="str">
            <v>Priv.s. fins lucrativos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</row>
        <row r="229">
          <cell r="A229">
            <v>2088525</v>
          </cell>
          <cell r="B229">
            <v>52343829000190</v>
          </cell>
          <cell r="C229" t="str">
            <v>Santa Casa de Misericórdia de Miguelópolis</v>
          </cell>
          <cell r="D229" t="str">
            <v>FRANCA</v>
          </cell>
          <cell r="E229" t="str">
            <v>MIGUELOPOLIS</v>
          </cell>
          <cell r="F229">
            <v>352970</v>
          </cell>
          <cell r="G229" t="str">
            <v>Municipal</v>
          </cell>
          <cell r="H229" t="str">
            <v>Priv.s. fins lucrativos</v>
          </cell>
          <cell r="I229">
            <v>20</v>
          </cell>
          <cell r="J229">
            <v>0</v>
          </cell>
          <cell r="K229">
            <v>40</v>
          </cell>
          <cell r="M229">
            <v>40</v>
          </cell>
        </row>
        <row r="230">
          <cell r="A230">
            <v>2092611</v>
          </cell>
          <cell r="B230">
            <v>44782779000110</v>
          </cell>
          <cell r="C230" t="str">
            <v>Santa Casa de Misericórdia de Barretos</v>
          </cell>
          <cell r="D230" t="str">
            <v>BARRETOS</v>
          </cell>
          <cell r="E230" t="str">
            <v>BARRETOS</v>
          </cell>
          <cell r="F230">
            <v>350550</v>
          </cell>
          <cell r="G230" t="str">
            <v>Municipal</v>
          </cell>
          <cell r="H230" t="str">
            <v>Priv.s. fins lucrativos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</row>
        <row r="231">
          <cell r="A231">
            <v>2093332</v>
          </cell>
          <cell r="B231">
            <v>50572395000175</v>
          </cell>
          <cell r="C231" t="str">
            <v>IRMANDADE DA SANTA CASA DE MISERICÓRDIA DE SANTA FÉ DO SUL</v>
          </cell>
          <cell r="D231" t="str">
            <v>S. JOSÉ R. PRETO</v>
          </cell>
          <cell r="E231" t="str">
            <v>SANTA FE DO SUL</v>
          </cell>
          <cell r="F231">
            <v>354660</v>
          </cell>
          <cell r="G231" t="str">
            <v>Municipal</v>
          </cell>
          <cell r="H231" t="str">
            <v>Priv.s. fins lucrativos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</row>
        <row r="232">
          <cell r="A232">
            <v>2095912</v>
          </cell>
          <cell r="B232">
            <v>47266838000195</v>
          </cell>
          <cell r="C232" t="str">
            <v>sociedade filantropica hosptial jose venancio</v>
          </cell>
          <cell r="D232" t="str">
            <v>BARRETOS</v>
          </cell>
          <cell r="E232" t="str">
            <v>COLINA</v>
          </cell>
          <cell r="F232">
            <v>351200</v>
          </cell>
          <cell r="G232" t="str">
            <v>Municipal</v>
          </cell>
          <cell r="H232" t="str">
            <v>Priv.s. fins lucrativos</v>
          </cell>
          <cell r="I232">
            <v>3450</v>
          </cell>
          <cell r="J232">
            <v>0</v>
          </cell>
          <cell r="K232">
            <v>1500</v>
          </cell>
          <cell r="M232">
            <v>200</v>
          </cell>
        </row>
        <row r="233">
          <cell r="A233">
            <v>2096412</v>
          </cell>
          <cell r="B233">
            <v>50471564000180</v>
          </cell>
          <cell r="C233" t="str">
            <v>Santa CAsa de Misericordia de Jacareí</v>
          </cell>
          <cell r="D233" t="str">
            <v>TAUBATÉ</v>
          </cell>
          <cell r="E233" t="str">
            <v>JACAREI</v>
          </cell>
          <cell r="F233">
            <v>352440</v>
          </cell>
          <cell r="G233" t="str">
            <v>Municipal</v>
          </cell>
          <cell r="H233" t="str">
            <v>Priv.s. fins lucrativos</v>
          </cell>
          <cell r="I233">
            <v>0</v>
          </cell>
          <cell r="J233">
            <v>0</v>
          </cell>
          <cell r="K233">
            <v>0</v>
          </cell>
          <cell r="M233">
            <v>0</v>
          </cell>
        </row>
        <row r="234">
          <cell r="A234">
            <v>2688433</v>
          </cell>
          <cell r="B234">
            <v>45615309000124</v>
          </cell>
          <cell r="C234" t="str">
            <v>ISBJP da Santa Casa de Misericórdia de Bragança Paulista</v>
          </cell>
          <cell r="D234" t="str">
            <v>CAMPINAS</v>
          </cell>
          <cell r="E234" t="str">
            <v>BRAGANCA PAULISTA</v>
          </cell>
          <cell r="F234">
            <v>350760</v>
          </cell>
          <cell r="G234" t="str">
            <v>Municipal</v>
          </cell>
          <cell r="H234" t="str">
            <v>Priv.s. fins lucrativos</v>
          </cell>
          <cell r="I234">
            <v>0</v>
          </cell>
          <cell r="J234">
            <v>0</v>
          </cell>
          <cell r="K234">
            <v>0</v>
          </cell>
          <cell r="M234">
            <v>0</v>
          </cell>
        </row>
        <row r="235">
          <cell r="A235">
            <v>2699915</v>
          </cell>
          <cell r="B235">
            <v>72909179000105</v>
          </cell>
          <cell r="C235" t="str">
            <v>Santa Casa Vinhedo</v>
          </cell>
          <cell r="D235" t="str">
            <v>CAMPINAS</v>
          </cell>
          <cell r="E235" t="str">
            <v>VINHEDO</v>
          </cell>
          <cell r="F235">
            <v>355670</v>
          </cell>
          <cell r="G235" t="str">
            <v>Municipal</v>
          </cell>
          <cell r="H235" t="str">
            <v>Priv.s. fins lucrativos</v>
          </cell>
          <cell r="I235">
            <v>0</v>
          </cell>
          <cell r="J235">
            <v>0</v>
          </cell>
          <cell r="K235">
            <v>5000</v>
          </cell>
          <cell r="M235">
            <v>650</v>
          </cell>
        </row>
        <row r="236">
          <cell r="A236">
            <v>2705222</v>
          </cell>
          <cell r="B236">
            <v>52505153000194</v>
          </cell>
          <cell r="C236" t="str">
            <v>Irmandade da Santa Casa de Misericórdia de Mococa</v>
          </cell>
          <cell r="D236" t="str">
            <v>S. JOÃO B. VISTA</v>
          </cell>
          <cell r="E236" t="str">
            <v>MOCOCA</v>
          </cell>
          <cell r="F236">
            <v>353050</v>
          </cell>
          <cell r="G236" t="str">
            <v>Municipal</v>
          </cell>
          <cell r="H236" t="str">
            <v>Priv.s. fins lucrativos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</row>
        <row r="237">
          <cell r="A237">
            <v>2708779</v>
          </cell>
          <cell r="B237">
            <v>71485056000121</v>
          </cell>
          <cell r="C237" t="str">
            <v>IRMANDADE DA SANTA CASA DE MISERICORDIA DE SOROCABA</v>
          </cell>
          <cell r="D237" t="str">
            <v>SOROCABA</v>
          </cell>
          <cell r="E237" t="str">
            <v>SOROCABA</v>
          </cell>
          <cell r="F237">
            <v>355220</v>
          </cell>
          <cell r="G237" t="str">
            <v>Municipal</v>
          </cell>
          <cell r="H237" t="str">
            <v>Priv.s. fins lucrativos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</row>
        <row r="238">
          <cell r="A238">
            <v>2745798</v>
          </cell>
          <cell r="B238">
            <v>53311999000156</v>
          </cell>
          <cell r="C238" t="str">
            <v>HOSPITAL BENEFICENTE SANTO ANTÔNIO</v>
          </cell>
          <cell r="D238" t="str">
            <v>FRANCA</v>
          </cell>
          <cell r="E238" t="str">
            <v>ORLANDIA</v>
          </cell>
          <cell r="F238">
            <v>353430</v>
          </cell>
          <cell r="G238" t="str">
            <v>Municipal</v>
          </cell>
          <cell r="H238" t="str">
            <v>Priv.s. fins lucrativos</v>
          </cell>
          <cell r="I238">
            <v>260</v>
          </cell>
          <cell r="J238">
            <v>1</v>
          </cell>
          <cell r="K238">
            <v>500</v>
          </cell>
          <cell r="M238">
            <v>70</v>
          </cell>
        </row>
        <row r="239">
          <cell r="A239">
            <v>2745801</v>
          </cell>
          <cell r="B239">
            <v>50730902000151</v>
          </cell>
          <cell r="C239" t="str">
            <v>hospital São Marcos</v>
          </cell>
          <cell r="D239" t="str">
            <v>FRANCA</v>
          </cell>
          <cell r="E239" t="str">
            <v>MORRO AGUDO</v>
          </cell>
          <cell r="F239">
            <v>353190</v>
          </cell>
          <cell r="G239" t="str">
            <v>Municipal</v>
          </cell>
          <cell r="H239" t="str">
            <v>Priv.s. fins lucrativos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</row>
        <row r="240">
          <cell r="A240">
            <v>2746298</v>
          </cell>
          <cell r="B240">
            <v>56957117000151</v>
          </cell>
          <cell r="C240" t="str">
            <v>SANTA CASA DE MISERICORDIA DE SANTA ROSA DE VITERBO</v>
          </cell>
          <cell r="D240" t="str">
            <v>RIBEIRÃO PRETO</v>
          </cell>
          <cell r="E240" t="str">
            <v>SANTA ROSA DE VITERBO</v>
          </cell>
          <cell r="F240">
            <v>354760</v>
          </cell>
          <cell r="G240" t="str">
            <v>Municipal</v>
          </cell>
          <cell r="H240" t="str">
            <v>Priv.s. fins lucrativos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</row>
        <row r="241">
          <cell r="A241">
            <v>2747693</v>
          </cell>
          <cell r="B241">
            <v>5593992000161</v>
          </cell>
          <cell r="C241" t="str">
            <v>Santa Casa de Misericórdia de Ribeirão Bonito</v>
          </cell>
          <cell r="D241" t="str">
            <v>ARARAQUARA</v>
          </cell>
          <cell r="E241" t="str">
            <v>RIBEIRAO BONITO</v>
          </cell>
          <cell r="F241">
            <v>354290</v>
          </cell>
          <cell r="G241" t="str">
            <v>Municipal</v>
          </cell>
          <cell r="H241" t="str">
            <v>Priv.s. fins lucrativos</v>
          </cell>
          <cell r="I241">
            <v>0</v>
          </cell>
          <cell r="J241">
            <v>0</v>
          </cell>
          <cell r="K241">
            <v>0</v>
          </cell>
          <cell r="M241">
            <v>0</v>
          </cell>
        </row>
        <row r="242">
          <cell r="A242">
            <v>2748436</v>
          </cell>
          <cell r="B242">
            <v>51421279000118</v>
          </cell>
          <cell r="C242" t="str">
            <v>Hospital e Maternidade Beneficente de Charqueada</v>
          </cell>
          <cell r="D242" t="str">
            <v>PIRACICABA</v>
          </cell>
          <cell r="E242" t="str">
            <v>CHARQUEADA</v>
          </cell>
          <cell r="F242">
            <v>351170</v>
          </cell>
          <cell r="G242" t="str">
            <v>Municipal</v>
          </cell>
          <cell r="H242" t="str">
            <v>Priv.s. fins lucrativos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</row>
        <row r="243">
          <cell r="A243">
            <v>2748568</v>
          </cell>
          <cell r="B243">
            <v>46925111000100</v>
          </cell>
          <cell r="C243" t="str">
            <v>Santa Casa de Misericórdia de Capivari</v>
          </cell>
          <cell r="D243" t="str">
            <v>PIRACICABA</v>
          </cell>
          <cell r="E243" t="str">
            <v>CAPIVARI</v>
          </cell>
          <cell r="F243">
            <v>351040</v>
          </cell>
          <cell r="G243" t="str">
            <v>Municipal</v>
          </cell>
          <cell r="H243" t="str">
            <v>Priv.s. fins lucrativos</v>
          </cell>
          <cell r="I243">
            <v>38</v>
          </cell>
          <cell r="J243">
            <v>50</v>
          </cell>
          <cell r="K243">
            <v>38</v>
          </cell>
          <cell r="M243">
            <v>30</v>
          </cell>
        </row>
        <row r="244">
          <cell r="A244">
            <v>2750988</v>
          </cell>
          <cell r="B244">
            <v>47617584000102</v>
          </cell>
          <cell r="C244" t="str">
            <v>IRMANDADE DA SANTA CASA DE MISERICÓRDIA E MATERNIDADE DE DRACENA</v>
          </cell>
          <cell r="D244" t="str">
            <v>PRESIDENTE PRUDENTE</v>
          </cell>
          <cell r="E244" t="str">
            <v>DRACENA</v>
          </cell>
          <cell r="F244">
            <v>351440</v>
          </cell>
          <cell r="G244" t="str">
            <v>Municipal</v>
          </cell>
          <cell r="H244" t="str">
            <v>Priv.s. fins lucrativos</v>
          </cell>
          <cell r="I244">
            <v>50</v>
          </cell>
          <cell r="J244">
            <v>20</v>
          </cell>
          <cell r="K244">
            <v>100</v>
          </cell>
          <cell r="M244">
            <v>20</v>
          </cell>
        </row>
        <row r="245">
          <cell r="A245">
            <v>2751011</v>
          </cell>
          <cell r="B245">
            <v>52268596000109</v>
          </cell>
          <cell r="C245" t="str">
            <v>Santa Casa de Misericórdia Padre João Schneider de Martinopolis</v>
          </cell>
          <cell r="D245" t="str">
            <v>PRESIDENTE PRUDENTE</v>
          </cell>
          <cell r="E245" t="str">
            <v>MARTINOPOLIS</v>
          </cell>
          <cell r="F245">
            <v>352920</v>
          </cell>
          <cell r="G245" t="str">
            <v>Municipal</v>
          </cell>
          <cell r="H245" t="str">
            <v>Priv.s. fins lucrativos</v>
          </cell>
          <cell r="I245">
            <v>0</v>
          </cell>
          <cell r="J245">
            <v>0</v>
          </cell>
          <cell r="K245">
            <v>0</v>
          </cell>
          <cell r="M245">
            <v>0</v>
          </cell>
        </row>
        <row r="246">
          <cell r="A246">
            <v>2751038</v>
          </cell>
          <cell r="B246">
            <v>44932846000135</v>
          </cell>
          <cell r="C246" t="str">
            <v>IRMANDADE DA SANTA CASA DE MISERICÓRDIA DE PRESIDENTE EPITÁCIO</v>
          </cell>
          <cell r="D246" t="str">
            <v>PRESIDENTE PRUDENTE</v>
          </cell>
          <cell r="E246" t="str">
            <v>PRESIDENTE EPITACIO</v>
          </cell>
          <cell r="F246">
            <v>354130</v>
          </cell>
          <cell r="G246" t="str">
            <v>Municipal</v>
          </cell>
          <cell r="H246" t="str">
            <v>Priv.s. fins lucrativos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</row>
        <row r="247">
          <cell r="A247">
            <v>2751569</v>
          </cell>
          <cell r="B247" t="str">
            <v>50.798.453/0001-83</v>
          </cell>
          <cell r="C247" t="str">
            <v>Santa Casa da Misericordia de Cerquilho</v>
          </cell>
          <cell r="D247" t="str">
            <v>SOROCABA</v>
          </cell>
          <cell r="E247" t="str">
            <v>CERQUILHO</v>
          </cell>
          <cell r="F247">
            <v>351150</v>
          </cell>
          <cell r="G247" t="str">
            <v>Municipal</v>
          </cell>
          <cell r="H247" t="str">
            <v>Priv.s. fins lucrativos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</row>
        <row r="248">
          <cell r="A248">
            <v>2751704</v>
          </cell>
          <cell r="B248">
            <v>50304377000102</v>
          </cell>
          <cell r="C248" t="str">
            <v>SANTA CASA DE MISERICÓRDIA DE ITUVERAVA</v>
          </cell>
          <cell r="D248" t="str">
            <v>FRANCA</v>
          </cell>
          <cell r="E248" t="str">
            <v>ITUVERAVA</v>
          </cell>
          <cell r="F248">
            <v>352410</v>
          </cell>
          <cell r="G248" t="str">
            <v>Municipal</v>
          </cell>
          <cell r="H248" t="str">
            <v>Priv.s. fins lucrativos</v>
          </cell>
          <cell r="I248">
            <v>355</v>
          </cell>
          <cell r="J248">
            <v>0</v>
          </cell>
          <cell r="K248">
            <v>710</v>
          </cell>
          <cell r="M248">
            <v>90</v>
          </cell>
        </row>
        <row r="249">
          <cell r="A249">
            <v>2754843</v>
          </cell>
          <cell r="B249" t="str">
            <v>48697338/001-70</v>
          </cell>
          <cell r="C249" t="str">
            <v xml:space="preserve">Hospital de Santo Amaro </v>
          </cell>
          <cell r="D249" t="str">
            <v>BAIXADA SANTISTA</v>
          </cell>
          <cell r="E249" t="str">
            <v>GUARUJA</v>
          </cell>
          <cell r="F249">
            <v>351870</v>
          </cell>
          <cell r="G249" t="str">
            <v>Municipal</v>
          </cell>
          <cell r="H249" t="str">
            <v>Priv.s. fins lucrativos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</row>
        <row r="250">
          <cell r="A250">
            <v>2755092</v>
          </cell>
          <cell r="B250">
            <v>54122213000115</v>
          </cell>
          <cell r="C250" t="str">
            <v>Santa Casa de Misericórdia de Pindamonhangaba</v>
          </cell>
          <cell r="D250" t="str">
            <v>TAUBATÉ</v>
          </cell>
          <cell r="E250" t="str">
            <v>PINDAMONHANGABA</v>
          </cell>
          <cell r="F250">
            <v>353800</v>
          </cell>
          <cell r="G250" t="str">
            <v>Municipal</v>
          </cell>
          <cell r="H250" t="str">
            <v>Priv.s. fins lucrativos</v>
          </cell>
          <cell r="I250">
            <v>300</v>
          </cell>
          <cell r="J250">
            <v>88</v>
          </cell>
          <cell r="K250">
            <v>500</v>
          </cell>
          <cell r="M250">
            <v>70</v>
          </cell>
        </row>
        <row r="251">
          <cell r="A251">
            <v>2758245</v>
          </cell>
          <cell r="B251">
            <v>51660082000131</v>
          </cell>
          <cell r="C251" t="str">
            <v>ASSOCIAÇÃO HOSPITALAR DA SANTA CASA DE LINS</v>
          </cell>
          <cell r="D251" t="str">
            <v>BAURU</v>
          </cell>
          <cell r="E251" t="str">
            <v>LINS</v>
          </cell>
          <cell r="F251">
            <v>352710</v>
          </cell>
          <cell r="G251" t="str">
            <v>Municipal</v>
          </cell>
          <cell r="H251" t="str">
            <v>Priv.s. fins lucrativos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</row>
        <row r="252">
          <cell r="A252">
            <v>2765934</v>
          </cell>
          <cell r="B252">
            <v>71041289000135</v>
          </cell>
          <cell r="C252" t="str">
            <v>HOSPITAL DE CLINICAS DE SAO SEBASTIAO</v>
          </cell>
          <cell r="D252" t="str">
            <v>TAUBATÉ</v>
          </cell>
          <cell r="E252" t="str">
            <v>SAO SEBASTIAO</v>
          </cell>
          <cell r="F252">
            <v>355070</v>
          </cell>
          <cell r="G252" t="str">
            <v>Municipal</v>
          </cell>
          <cell r="H252" t="str">
            <v>Priv.s. fins lucrativos</v>
          </cell>
          <cell r="I252">
            <v>50</v>
          </cell>
          <cell r="J252">
            <v>25</v>
          </cell>
          <cell r="K252">
            <v>100</v>
          </cell>
          <cell r="M252">
            <v>20</v>
          </cell>
        </row>
        <row r="253">
          <cell r="A253">
            <v>2765942</v>
          </cell>
          <cell r="B253">
            <v>60990751001791</v>
          </cell>
          <cell r="C253" t="str">
            <v>Hospital Santa Lucinda</v>
          </cell>
          <cell r="D253" t="str">
            <v>SOROCABA</v>
          </cell>
          <cell r="E253" t="str">
            <v>SOROCABA</v>
          </cell>
          <cell r="F253">
            <v>355220</v>
          </cell>
          <cell r="G253" t="str">
            <v>Municipal</v>
          </cell>
          <cell r="H253" t="str">
            <v>Priv.s. fins lucrativos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</row>
        <row r="254">
          <cell r="A254">
            <v>2766167</v>
          </cell>
          <cell r="B254">
            <v>33726472000770</v>
          </cell>
          <cell r="C254" t="str">
            <v>HOSPITAL E MATERNIDADE SÃO VICENTE DE PAULO RIO DAS PEDRAS</v>
          </cell>
          <cell r="D254" t="str">
            <v>PIRACICABA</v>
          </cell>
          <cell r="E254" t="str">
            <v>RIO DAS PEDRAS</v>
          </cell>
          <cell r="F254">
            <v>354400</v>
          </cell>
          <cell r="G254" t="str">
            <v>Municipal</v>
          </cell>
          <cell r="H254" t="str">
            <v>Priv.s. fins lucrativos</v>
          </cell>
          <cell r="I254">
            <v>3000</v>
          </cell>
          <cell r="J254">
            <v>4</v>
          </cell>
          <cell r="K254">
            <v>6000</v>
          </cell>
          <cell r="M254">
            <v>780</v>
          </cell>
        </row>
        <row r="255">
          <cell r="A255">
            <v>2772310</v>
          </cell>
          <cell r="B255">
            <v>54370630000187</v>
          </cell>
          <cell r="C255" t="str">
            <v>IRMANDADE DA SANTA CASA DE MISERICORDIA DE PIRACICABA</v>
          </cell>
          <cell r="D255" t="str">
            <v>PIRACICABA</v>
          </cell>
          <cell r="E255" t="str">
            <v>PIRACICABA</v>
          </cell>
          <cell r="F255">
            <v>353870</v>
          </cell>
          <cell r="G255" t="str">
            <v>Municipal</v>
          </cell>
          <cell r="H255" t="str">
            <v>Priv.s. fins lucrativos</v>
          </cell>
          <cell r="I255">
            <v>6000</v>
          </cell>
          <cell r="J255">
            <v>0</v>
          </cell>
          <cell r="K255">
            <v>1000</v>
          </cell>
          <cell r="M255">
            <v>130</v>
          </cell>
        </row>
        <row r="256">
          <cell r="A256">
            <v>2773333</v>
          </cell>
          <cell r="B256">
            <v>48517932000132</v>
          </cell>
          <cell r="C256" t="str">
            <v>Santa Casa de Misericórdia de Guararema</v>
          </cell>
          <cell r="D256" t="str">
            <v>GRANDE S. PAULO</v>
          </cell>
          <cell r="E256" t="str">
            <v>GUARAREMA</v>
          </cell>
          <cell r="F256">
            <v>351830</v>
          </cell>
          <cell r="G256" t="str">
            <v>Municipal</v>
          </cell>
          <cell r="H256" t="str">
            <v>Priv.s. fins lucrativos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</row>
        <row r="257">
          <cell r="A257">
            <v>2784602</v>
          </cell>
          <cell r="B257">
            <v>60499365000215</v>
          </cell>
          <cell r="C257" t="str">
            <v>HOSPITAL AUGUSTO DE OLIVEIRA CAMARGO</v>
          </cell>
          <cell r="D257" t="str">
            <v>CAMPINAS</v>
          </cell>
          <cell r="E257" t="str">
            <v>INDAIATUBA</v>
          </cell>
          <cell r="F257">
            <v>352050</v>
          </cell>
          <cell r="G257" t="str">
            <v>Municipal</v>
          </cell>
          <cell r="H257" t="str">
            <v>Priv.s. fins lucrativos</v>
          </cell>
          <cell r="I257">
            <v>0</v>
          </cell>
          <cell r="J257">
            <v>0</v>
          </cell>
          <cell r="K257">
            <v>0</v>
          </cell>
          <cell r="M257">
            <v>0</v>
          </cell>
        </row>
        <row r="258">
          <cell r="A258">
            <v>2785382</v>
          </cell>
          <cell r="B258">
            <v>5484836000111</v>
          </cell>
          <cell r="C258" t="str">
            <v>Irmandade da Santa Casa de Misericórdia de Pirassununga</v>
          </cell>
          <cell r="D258" t="str">
            <v>PIRACICABA</v>
          </cell>
          <cell r="E258" t="str">
            <v>PIRASSUNUNGA</v>
          </cell>
          <cell r="F258">
            <v>353930</v>
          </cell>
          <cell r="G258" t="str">
            <v>Municipal</v>
          </cell>
          <cell r="H258" t="str">
            <v>Priv.s. fins lucrativos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</row>
        <row r="259">
          <cell r="A259">
            <v>2786435</v>
          </cell>
          <cell r="B259">
            <v>50944198000130</v>
          </cell>
          <cell r="C259" t="str">
            <v>HOSPITAL DE CARIDADE SÃO VICENTE DE PAULO</v>
          </cell>
          <cell r="D259" t="str">
            <v>CAMPINAS</v>
          </cell>
          <cell r="E259" t="str">
            <v>JUNDIAI</v>
          </cell>
          <cell r="F259">
            <v>352590</v>
          </cell>
          <cell r="G259" t="str">
            <v>Municipal</v>
          </cell>
          <cell r="H259" t="str">
            <v>Priv.s. fins lucrativos</v>
          </cell>
          <cell r="I259">
            <v>4500</v>
          </cell>
          <cell r="J259">
            <v>0</v>
          </cell>
          <cell r="K259">
            <v>9000</v>
          </cell>
          <cell r="M259">
            <v>1170</v>
          </cell>
        </row>
        <row r="260">
          <cell r="A260">
            <v>2791722</v>
          </cell>
          <cell r="B260">
            <v>50753631000150</v>
          </cell>
          <cell r="C260" t="str">
            <v>Irmandade de Misericórdia do Jahu</v>
          </cell>
          <cell r="D260" t="str">
            <v>BAURU</v>
          </cell>
          <cell r="E260" t="str">
            <v>JAU</v>
          </cell>
          <cell r="F260">
            <v>352530</v>
          </cell>
          <cell r="G260" t="str">
            <v>Municipal</v>
          </cell>
          <cell r="H260" t="str">
            <v>Priv.s. fins lucrativos</v>
          </cell>
          <cell r="I260">
            <v>0</v>
          </cell>
          <cell r="J260">
            <v>0</v>
          </cell>
          <cell r="K260">
            <v>0</v>
          </cell>
          <cell r="M260">
            <v>0</v>
          </cell>
        </row>
        <row r="261">
          <cell r="A261">
            <v>2791749</v>
          </cell>
          <cell r="B261">
            <v>53816153000178</v>
          </cell>
          <cell r="C261" t="str">
            <v xml:space="preserve">Irmandade Santa Casa de Misericórdia de Pederneiras </v>
          </cell>
          <cell r="D261" t="str">
            <v>BAURU</v>
          </cell>
          <cell r="E261" t="str">
            <v>PEDERNEIRAS</v>
          </cell>
          <cell r="F261">
            <v>353670</v>
          </cell>
          <cell r="G261" t="str">
            <v>Municipal</v>
          </cell>
          <cell r="H261" t="str">
            <v>Priv.s. fins lucrativos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</row>
        <row r="262">
          <cell r="A262">
            <v>2798298</v>
          </cell>
          <cell r="B262" t="str">
            <v>59.981.712/0001-81</v>
          </cell>
          <cell r="C262" t="str">
            <v>Santa Casa da Misericordia de São José do Rio Preto</v>
          </cell>
          <cell r="D262" t="str">
            <v>S. JOSÉ R. PRETO</v>
          </cell>
          <cell r="E262" t="str">
            <v>SAO JOSE DO RIO PRETO</v>
          </cell>
          <cell r="F262">
            <v>354980</v>
          </cell>
          <cell r="G262" t="str">
            <v>Municipal</v>
          </cell>
          <cell r="H262" t="str">
            <v>Priv.s. fins lucrativos</v>
          </cell>
          <cell r="I262">
            <v>1500</v>
          </cell>
          <cell r="J262">
            <v>0</v>
          </cell>
          <cell r="K262">
            <v>1500</v>
          </cell>
          <cell r="M262">
            <v>200</v>
          </cell>
        </row>
        <row r="263">
          <cell r="A263">
            <v>3139050</v>
          </cell>
          <cell r="B263">
            <v>71485056000393</v>
          </cell>
          <cell r="C263" t="str">
            <v>Hospital Dr Leo Orsi Bernardes</v>
          </cell>
          <cell r="D263" t="str">
            <v>SOROCABA</v>
          </cell>
          <cell r="E263" t="str">
            <v>ITAPETININGA</v>
          </cell>
          <cell r="F263">
            <v>352230</v>
          </cell>
          <cell r="G263" t="str">
            <v>Municipal</v>
          </cell>
          <cell r="H263" t="str">
            <v>Priv.s. fins lucrativos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</row>
        <row r="264">
          <cell r="A264">
            <v>5586348</v>
          </cell>
          <cell r="B264" t="str">
            <v>15.126.437/0022-78</v>
          </cell>
          <cell r="C264" t="str">
            <v>Hospital Universitário da UFSCar Prof. Dr. Horácio Carlos Panepucci - HU-UFSCar</v>
          </cell>
          <cell r="D264" t="str">
            <v>ARARAQUARA</v>
          </cell>
          <cell r="E264" t="str">
            <v>SAO CARLOS</v>
          </cell>
          <cell r="F264">
            <v>354890</v>
          </cell>
          <cell r="G264" t="str">
            <v>Municipal</v>
          </cell>
          <cell r="H264" t="str">
            <v>Priv.s. fins lucrativos</v>
          </cell>
          <cell r="I264">
            <v>0</v>
          </cell>
          <cell r="J264">
            <v>0</v>
          </cell>
          <cell r="K264">
            <v>0</v>
          </cell>
          <cell r="M264">
            <v>0</v>
          </cell>
        </row>
        <row r="265">
          <cell r="A265">
            <v>7320175</v>
          </cell>
          <cell r="B265" t="str">
            <v>60.992.427/0018-93</v>
          </cell>
          <cell r="C265" t="str">
            <v>Beneficência Nipo-Brasileira de São Paulo - Hospital São Miguel Arcanjo</v>
          </cell>
          <cell r="D265" t="str">
            <v>SOROCABA</v>
          </cell>
          <cell r="E265" t="str">
            <v>SAO MIGUEL ARCANJO</v>
          </cell>
          <cell r="F265">
            <v>355020</v>
          </cell>
          <cell r="G265" t="str">
            <v>Municipal</v>
          </cell>
          <cell r="H265" t="str">
            <v>Priv.s. fins lucrativos</v>
          </cell>
          <cell r="I265">
            <v>0</v>
          </cell>
          <cell r="J265">
            <v>0</v>
          </cell>
          <cell r="K265">
            <v>0</v>
          </cell>
          <cell r="M265">
            <v>0</v>
          </cell>
        </row>
        <row r="266">
          <cell r="A266">
            <v>7849184</v>
          </cell>
          <cell r="B266">
            <v>23122790000183</v>
          </cell>
          <cell r="C266" t="str">
            <v>HOSPITAL SANTA MARIA DE SUZANO</v>
          </cell>
          <cell r="D266" t="str">
            <v>GRANDE S. PAULO</v>
          </cell>
          <cell r="E266" t="str">
            <v>SUZANO</v>
          </cell>
          <cell r="F266">
            <v>355250</v>
          </cell>
          <cell r="G266" t="str">
            <v>Municipal</v>
          </cell>
          <cell r="H266" t="str">
            <v>Priv.s. fins lucrativos</v>
          </cell>
          <cell r="I266">
            <v>0</v>
          </cell>
          <cell r="J266">
            <v>0</v>
          </cell>
          <cell r="K266">
            <v>0</v>
          </cell>
          <cell r="M266">
            <v>0</v>
          </cell>
        </row>
        <row r="267">
          <cell r="A267">
            <v>9149511</v>
          </cell>
          <cell r="B267" t="str">
            <v>24.291.004/0001-34</v>
          </cell>
          <cell r="C267" t="str">
            <v>Hospital Neurocenter Ltda.</v>
          </cell>
          <cell r="D267" t="str">
            <v>GRANDE S. PAULO</v>
          </cell>
          <cell r="E267" t="str">
            <v>GUARULHOS</v>
          </cell>
          <cell r="F267">
            <v>351880</v>
          </cell>
          <cell r="G267" t="str">
            <v>Municipal</v>
          </cell>
          <cell r="H267" t="str">
            <v>Priv.s. fins lucrativos</v>
          </cell>
          <cell r="I267">
            <v>500</v>
          </cell>
          <cell r="J267">
            <v>0</v>
          </cell>
          <cell r="K267">
            <v>1000</v>
          </cell>
          <cell r="M267">
            <v>130</v>
          </cell>
        </row>
        <row r="268">
          <cell r="A268">
            <v>9662561</v>
          </cell>
          <cell r="B268">
            <v>49150352002085</v>
          </cell>
          <cell r="C268" t="str">
            <v>FUNDAÇÃO PIO XII</v>
          </cell>
          <cell r="D268" t="str">
            <v>BARRETOS</v>
          </cell>
          <cell r="E268" t="str">
            <v>BARRETOS</v>
          </cell>
          <cell r="F268">
            <v>350550</v>
          </cell>
          <cell r="G268" t="str">
            <v>Municipal</v>
          </cell>
          <cell r="H268" t="str">
            <v>Priv.s. fins lucrativos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</row>
        <row r="269">
          <cell r="A269">
            <v>9680500</v>
          </cell>
          <cell r="B269">
            <v>45349461000960</v>
          </cell>
          <cell r="C269" t="str">
            <v>Associação Hospitalar Beneficente do Brasil</v>
          </cell>
          <cell r="D269" t="str">
            <v>MARÍLIA</v>
          </cell>
          <cell r="E269" t="str">
            <v>GARCA</v>
          </cell>
          <cell r="F269">
            <v>351670</v>
          </cell>
          <cell r="G269" t="str">
            <v>Municipal</v>
          </cell>
          <cell r="H269" t="str">
            <v>Priv.s. fins lucrativos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</row>
        <row r="270">
          <cell r="A270">
            <v>102792</v>
          </cell>
          <cell r="B270" t="str">
            <v>58200015/000183</v>
          </cell>
          <cell r="C270" t="str">
            <v>HOSPITAL DE CAMPANHA COVID 19 UPA CENTRAL</v>
          </cell>
          <cell r="D270" t="str">
            <v>BAIXADA SANTISTA</v>
          </cell>
          <cell r="E270" t="str">
            <v>SANTOS</v>
          </cell>
          <cell r="F270">
            <v>354850</v>
          </cell>
          <cell r="G270" t="str">
            <v>Municipal</v>
          </cell>
          <cell r="H270" t="str">
            <v>Direta/OSS</v>
          </cell>
          <cell r="I270">
            <v>2700</v>
          </cell>
          <cell r="J270">
            <v>40</v>
          </cell>
          <cell r="K270">
            <v>5400</v>
          </cell>
          <cell r="M270">
            <v>700</v>
          </cell>
        </row>
        <row r="271">
          <cell r="A271">
            <v>605107</v>
          </cell>
          <cell r="B271">
            <v>10857726000107</v>
          </cell>
          <cell r="C271" t="str">
            <v>CENTRO DE TRANSICAO E ESTABILIZACAO COVID19</v>
          </cell>
          <cell r="D271" t="str">
            <v>SOROCABA</v>
          </cell>
          <cell r="E271" t="str">
            <v>SOROCABA</v>
          </cell>
          <cell r="F271">
            <v>355220</v>
          </cell>
          <cell r="G271" t="str">
            <v>Municipal</v>
          </cell>
          <cell r="H271" t="str">
            <v>Direta/OSS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</row>
        <row r="272">
          <cell r="A272" t="str">
            <v>PEDIDO TOTAL MUNICÍPIOS</v>
          </cell>
        </row>
      </sheetData>
      <sheetData sheetId="13"/>
      <sheetData sheetId="14">
        <row r="2">
          <cell r="A2">
            <v>8028</v>
          </cell>
          <cell r="B2">
            <v>46523171000368</v>
          </cell>
          <cell r="C2" t="str">
            <v>HOSPITAL MUNICIPAL ANTONIO GIGLIO</v>
          </cell>
          <cell r="D2" t="str">
            <v>GRANDE S. PAULO</v>
          </cell>
          <cell r="E2" t="str">
            <v>OSASCO</v>
          </cell>
          <cell r="F2">
            <v>353440</v>
          </cell>
          <cell r="G2" t="str">
            <v>Municipal</v>
          </cell>
          <cell r="H2" t="str">
            <v>Direta/OSS</v>
          </cell>
          <cell r="I2">
            <v>4000</v>
          </cell>
          <cell r="J2">
            <v>60</v>
          </cell>
          <cell r="K2">
            <v>8000</v>
          </cell>
          <cell r="M2">
            <v>1400</v>
          </cell>
        </row>
        <row r="3">
          <cell r="A3">
            <v>8923</v>
          </cell>
          <cell r="B3">
            <v>46522942000130</v>
          </cell>
          <cell r="C3" t="str">
            <v>Centro Hospitalar de Santo André Dr. Newton da Costa Brandão</v>
          </cell>
          <cell r="D3" t="str">
            <v>GRANDE S. PAULO</v>
          </cell>
          <cell r="E3" t="str">
            <v>SANTO ANDRE</v>
          </cell>
          <cell r="F3">
            <v>354780</v>
          </cell>
          <cell r="G3" t="str">
            <v>Municipal</v>
          </cell>
          <cell r="H3" t="str">
            <v>Direta/OSS</v>
          </cell>
          <cell r="I3">
            <v>0</v>
          </cell>
          <cell r="J3">
            <v>0</v>
          </cell>
          <cell r="K3">
            <v>0</v>
          </cell>
          <cell r="M3">
            <v>0</v>
          </cell>
        </row>
        <row r="4">
          <cell r="A4">
            <v>9628</v>
          </cell>
          <cell r="B4">
            <v>61699567001245</v>
          </cell>
          <cell r="C4" t="str">
            <v>Hospital Municipal Dr. José de Carvalho Florence</v>
          </cell>
          <cell r="D4" t="str">
            <v>TAUBATÉ</v>
          </cell>
          <cell r="E4" t="str">
            <v>SAO JOSE DOS CAMPOS</v>
          </cell>
          <cell r="F4">
            <v>354990</v>
          </cell>
          <cell r="G4" t="str">
            <v>Municipal</v>
          </cell>
          <cell r="H4" t="str">
            <v>Direta/OSS</v>
          </cell>
          <cell r="I4">
            <v>1920</v>
          </cell>
          <cell r="J4">
            <v>0</v>
          </cell>
          <cell r="K4">
            <v>3840</v>
          </cell>
          <cell r="M4">
            <v>670</v>
          </cell>
        </row>
        <row r="5">
          <cell r="A5">
            <v>40010</v>
          </cell>
          <cell r="B5">
            <v>59045351000242</v>
          </cell>
          <cell r="C5" t="str">
            <v>UPA - VEREADOR NADIR MARIANO DE LIMA</v>
          </cell>
          <cell r="D5" t="str">
            <v>GRANDE S. PAULO</v>
          </cell>
          <cell r="E5" t="str">
            <v>FRANCISCO MORATO</v>
          </cell>
          <cell r="F5">
            <v>351630</v>
          </cell>
          <cell r="G5" t="str">
            <v>Municipal</v>
          </cell>
          <cell r="H5" t="str">
            <v>Direta/OSS</v>
          </cell>
          <cell r="I5">
            <v>74</v>
          </cell>
          <cell r="J5">
            <v>0</v>
          </cell>
          <cell r="K5">
            <v>148</v>
          </cell>
          <cell r="M5">
            <v>30</v>
          </cell>
        </row>
        <row r="6">
          <cell r="A6">
            <v>102075</v>
          </cell>
          <cell r="B6">
            <v>9652823001229</v>
          </cell>
          <cell r="C6" t="str">
            <v>HM BELA VISTA - ANTONIO CARLOS</v>
          </cell>
          <cell r="D6" t="str">
            <v>GRANDE S. PAULO</v>
          </cell>
          <cell r="E6" t="str">
            <v>SAO PAULO</v>
          </cell>
          <cell r="F6">
            <v>355030</v>
          </cell>
          <cell r="G6" t="str">
            <v>Municipal</v>
          </cell>
          <cell r="H6" t="str">
            <v>Direta/OSS</v>
          </cell>
          <cell r="I6">
            <v>2000</v>
          </cell>
          <cell r="J6">
            <v>0</v>
          </cell>
          <cell r="K6">
            <v>4000</v>
          </cell>
          <cell r="M6">
            <v>700</v>
          </cell>
        </row>
        <row r="7">
          <cell r="A7">
            <v>102105</v>
          </cell>
          <cell r="B7">
            <v>9652823000680</v>
          </cell>
          <cell r="C7" t="str">
            <v>HOSPITAL MUNICIPAL BRASILÂNDIA</v>
          </cell>
          <cell r="D7" t="str">
            <v>GRANDE S. PAULO</v>
          </cell>
          <cell r="E7" t="str">
            <v>SAO PAULO</v>
          </cell>
          <cell r="F7">
            <v>355030</v>
          </cell>
          <cell r="G7" t="str">
            <v>Municipal</v>
          </cell>
          <cell r="H7" t="str">
            <v>Direta/OSS</v>
          </cell>
          <cell r="I7">
            <v>15000</v>
          </cell>
          <cell r="J7">
            <v>0</v>
          </cell>
          <cell r="K7">
            <v>30000</v>
          </cell>
          <cell r="M7">
            <v>5140</v>
          </cell>
        </row>
        <row r="8">
          <cell r="A8">
            <v>102741</v>
          </cell>
          <cell r="B8">
            <v>45276128000110</v>
          </cell>
          <cell r="C8" t="str">
            <v>HOSPITAL DE CAMPANHA COVID 19 ARARAQUARA</v>
          </cell>
          <cell r="D8" t="str">
            <v>ARARAQUARA</v>
          </cell>
          <cell r="E8" t="str">
            <v>ARARAQUARA</v>
          </cell>
          <cell r="F8">
            <v>350320</v>
          </cell>
          <cell r="G8" t="str">
            <v>Municipal</v>
          </cell>
          <cell r="H8" t="str">
            <v>Direta/OSS</v>
          </cell>
          <cell r="I8">
            <v>1500</v>
          </cell>
          <cell r="J8">
            <v>630</v>
          </cell>
          <cell r="K8">
            <v>3000</v>
          </cell>
          <cell r="M8">
            <v>530</v>
          </cell>
        </row>
        <row r="9">
          <cell r="A9">
            <v>102806</v>
          </cell>
          <cell r="B9">
            <v>58200015000183</v>
          </cell>
          <cell r="C9" t="str">
            <v>HOSPITAL DE CAMPANHA UPA ZONA LESTE</v>
          </cell>
          <cell r="D9" t="str">
            <v>BAIXADA SANTISTA</v>
          </cell>
          <cell r="E9" t="str">
            <v>SANTOS</v>
          </cell>
          <cell r="F9">
            <v>354850</v>
          </cell>
          <cell r="G9" t="str">
            <v>Municipal</v>
          </cell>
          <cell r="H9" t="str">
            <v>Direta/OSS</v>
          </cell>
          <cell r="I9">
            <v>330</v>
          </cell>
          <cell r="J9">
            <v>85</v>
          </cell>
          <cell r="K9">
            <v>660</v>
          </cell>
          <cell r="M9">
            <v>120</v>
          </cell>
        </row>
        <row r="10">
          <cell r="A10">
            <v>104795</v>
          </cell>
          <cell r="B10">
            <v>58200015000183</v>
          </cell>
          <cell r="C10" t="str">
            <v>HOSPITAL DE CAMPANHA VITÓRIA</v>
          </cell>
          <cell r="D10" t="str">
            <v>BAIXADA SANTISTA</v>
          </cell>
          <cell r="E10" t="str">
            <v>SANTOS</v>
          </cell>
          <cell r="F10">
            <v>354850</v>
          </cell>
          <cell r="G10" t="str">
            <v>Municipal</v>
          </cell>
          <cell r="H10" t="str">
            <v>Direta/OSS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1">
          <cell r="A11">
            <v>104892</v>
          </cell>
          <cell r="B11">
            <v>46522983000127</v>
          </cell>
          <cell r="C11" t="str">
            <v>HOSPITAL DE CAMPANHA COVID 19 "FERNÃO DIAS"</v>
          </cell>
          <cell r="D11" t="str">
            <v>GRANDE S. PAULO</v>
          </cell>
          <cell r="E11" t="str">
            <v>SANTANA DE PARNAIBA</v>
          </cell>
          <cell r="F11">
            <v>354730</v>
          </cell>
          <cell r="G11" t="str">
            <v>Municipal</v>
          </cell>
          <cell r="H11" t="str">
            <v>Direta/OSS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A12">
            <v>105120</v>
          </cell>
          <cell r="B12">
            <v>46137410000180</v>
          </cell>
          <cell r="C12" t="str">
            <v>Hospital de Campanha</v>
          </cell>
          <cell r="D12" t="str">
            <v>BAURU</v>
          </cell>
          <cell r="E12" t="str">
            <v>BAURU</v>
          </cell>
          <cell r="F12">
            <v>350600</v>
          </cell>
          <cell r="G12" t="str">
            <v>Municipal</v>
          </cell>
          <cell r="H12" t="str">
            <v>Direta/OSS</v>
          </cell>
          <cell r="I12">
            <v>1500</v>
          </cell>
          <cell r="J12">
            <v>0</v>
          </cell>
          <cell r="K12">
            <v>3000</v>
          </cell>
          <cell r="M12">
            <v>530</v>
          </cell>
        </row>
        <row r="13">
          <cell r="A13">
            <v>105597</v>
          </cell>
          <cell r="B13">
            <v>46523171000104</v>
          </cell>
          <cell r="C13" t="str">
            <v>HOSPITAL DE CAMPANHA COVID 19 OSASCO</v>
          </cell>
          <cell r="D13" t="str">
            <v>GRANDE S. PAULO</v>
          </cell>
          <cell r="E13" t="str">
            <v>Osasco</v>
          </cell>
          <cell r="F13">
            <v>353440</v>
          </cell>
          <cell r="G13" t="str">
            <v>Municipal</v>
          </cell>
          <cell r="H13" t="str">
            <v>Direta/OSS</v>
          </cell>
          <cell r="I13">
            <v>3500</v>
          </cell>
          <cell r="J13">
            <v>100</v>
          </cell>
          <cell r="K13">
            <v>7000</v>
          </cell>
          <cell r="M13">
            <v>1230</v>
          </cell>
        </row>
        <row r="14">
          <cell r="A14">
            <v>105708</v>
          </cell>
          <cell r="B14">
            <v>46523080000160</v>
          </cell>
          <cell r="C14" t="str">
            <v>HOSPITAL DE CAMPANHA COVID 19 FRANCO DA ROCHA</v>
          </cell>
          <cell r="D14" t="str">
            <v>GRANDE S. PAULO</v>
          </cell>
          <cell r="E14" t="str">
            <v>FRANCO DA ROCHA</v>
          </cell>
          <cell r="F14">
            <v>351640</v>
          </cell>
          <cell r="G14" t="str">
            <v>Municipal</v>
          </cell>
          <cell r="H14" t="str">
            <v>Direta/OSS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5">
          <cell r="A15">
            <v>105759</v>
          </cell>
          <cell r="B15">
            <v>46523239000147</v>
          </cell>
          <cell r="C15" t="str">
            <v>HOSPITAL DE URGÊNCIA SBC</v>
          </cell>
          <cell r="D15" t="str">
            <v>GRANDE S. PAULO</v>
          </cell>
          <cell r="E15" t="str">
            <v>SAO BERNARDO DO CAMPO</v>
          </cell>
          <cell r="F15">
            <v>354870</v>
          </cell>
          <cell r="G15" t="str">
            <v>Municipal</v>
          </cell>
          <cell r="H15" t="str">
            <v>Direta/OSS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A16">
            <v>105767</v>
          </cell>
          <cell r="B16">
            <v>46523239000147</v>
          </cell>
          <cell r="C16" t="str">
            <v>HOSPITAL DE CAMPANHA - HOSPITAL ANCHIETA</v>
          </cell>
          <cell r="D16" t="str">
            <v>GRANDE S. PAULO</v>
          </cell>
          <cell r="E16" t="str">
            <v>SAO BERNARDO DO CAMPO</v>
          </cell>
          <cell r="F16">
            <v>354870</v>
          </cell>
          <cell r="G16" t="str">
            <v>Municipal</v>
          </cell>
          <cell r="H16" t="str">
            <v>Direta/OSS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7">
          <cell r="A17">
            <v>109746</v>
          </cell>
          <cell r="B17">
            <v>46522942000130</v>
          </cell>
          <cell r="C17" t="str">
            <v>Hospital de Campanha COVID 19 Pedro Dell'Antonia</v>
          </cell>
          <cell r="D17" t="str">
            <v>GRANDE S. PAULO</v>
          </cell>
          <cell r="E17" t="str">
            <v>SANTO ANDRE</v>
          </cell>
          <cell r="F17">
            <v>354780</v>
          </cell>
          <cell r="G17" t="str">
            <v>Municipal</v>
          </cell>
          <cell r="H17" t="str">
            <v>Direta/OSS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</row>
        <row r="18">
          <cell r="A18">
            <v>110310</v>
          </cell>
          <cell r="B18">
            <v>46523064000178</v>
          </cell>
          <cell r="C18" t="str">
            <v>Centro Médico de Combate ao Coronavírus</v>
          </cell>
          <cell r="D18" t="str">
            <v>GRANDE S. PAULO</v>
          </cell>
          <cell r="E18" t="str">
            <v>CAIEIRAS</v>
          </cell>
          <cell r="F18">
            <v>350900</v>
          </cell>
          <cell r="G18" t="str">
            <v>Municipal</v>
          </cell>
          <cell r="H18" t="str">
            <v>Direta/OSS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A19">
            <v>112062</v>
          </cell>
          <cell r="B19">
            <v>46522967000134</v>
          </cell>
          <cell r="C19" t="str">
            <v>Hospital de Campanha de Ribeirão Pires</v>
          </cell>
          <cell r="D19" t="str">
            <v>GRANDE S. PAULO</v>
          </cell>
          <cell r="E19" t="str">
            <v>RIBEIRAO PIRES</v>
          </cell>
          <cell r="F19">
            <v>354330</v>
          </cell>
          <cell r="G19" t="str">
            <v>Municipal</v>
          </cell>
          <cell r="H19" t="str">
            <v>Direta/OSS</v>
          </cell>
          <cell r="I19">
            <v>1000</v>
          </cell>
          <cell r="J19">
            <v>0</v>
          </cell>
          <cell r="K19">
            <v>2000</v>
          </cell>
          <cell r="M19">
            <v>350</v>
          </cell>
        </row>
        <row r="20">
          <cell r="A20">
            <v>113921</v>
          </cell>
          <cell r="B20">
            <v>46634440000100</v>
          </cell>
          <cell r="C20" t="str">
            <v>Hospital de Campanha</v>
          </cell>
          <cell r="D20" t="str">
            <v>SOROCABA</v>
          </cell>
          <cell r="E20" t="str">
            <v>ITU</v>
          </cell>
          <cell r="F20">
            <v>352390</v>
          </cell>
          <cell r="G20" t="str">
            <v>Municipal</v>
          </cell>
          <cell r="H20" t="str">
            <v>Direta/OSS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A21">
            <v>115509</v>
          </cell>
          <cell r="B21">
            <v>46523163000150</v>
          </cell>
          <cell r="C21" t="str">
            <v>Hospital de Campanha Covid 19 Mairiporã</v>
          </cell>
          <cell r="D21" t="str">
            <v>GRANDE S. PAULO</v>
          </cell>
          <cell r="E21" t="str">
            <v>MAIRIPORA</v>
          </cell>
          <cell r="F21">
            <v>352850</v>
          </cell>
          <cell r="G21" t="str">
            <v>Municipal</v>
          </cell>
          <cell r="H21" t="str">
            <v>Direta/OSS</v>
          </cell>
          <cell r="I21">
            <v>1200</v>
          </cell>
          <cell r="J21">
            <v>0</v>
          </cell>
          <cell r="K21">
            <v>2400</v>
          </cell>
          <cell r="M21">
            <v>420</v>
          </cell>
        </row>
        <row r="22">
          <cell r="A22">
            <v>127604</v>
          </cell>
          <cell r="B22">
            <v>46523015000135</v>
          </cell>
          <cell r="C22" t="str">
            <v>UNIDADE DE INTERNAÇÃO COVID - 19 PAULISTA</v>
          </cell>
          <cell r="D22" t="str">
            <v>GRANDE S. PAULO</v>
          </cell>
          <cell r="E22" t="str">
            <v>BARUERI</v>
          </cell>
          <cell r="F22">
            <v>350570</v>
          </cell>
          <cell r="G22" t="str">
            <v>Municipal</v>
          </cell>
          <cell r="H22" t="str">
            <v>Direta/OSS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</row>
        <row r="23">
          <cell r="A23">
            <v>133272</v>
          </cell>
          <cell r="B23">
            <v>45176005000108</v>
          </cell>
          <cell r="C23" t="str">
            <v>Hospital de Campanha de Taubaté</v>
          </cell>
          <cell r="D23" t="str">
            <v>TAUBATÉ</v>
          </cell>
          <cell r="E23" t="str">
            <v>TAUBATE</v>
          </cell>
          <cell r="F23">
            <v>355410</v>
          </cell>
          <cell r="G23" t="str">
            <v>Municipal</v>
          </cell>
          <cell r="H23" t="str">
            <v>Direta/OSS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</row>
        <row r="24">
          <cell r="A24">
            <v>136328</v>
          </cell>
          <cell r="B24">
            <v>45226214000119</v>
          </cell>
          <cell r="C24" t="str">
            <v>UPA CIDADE NOVA/HOSPITAL DE CAMPANHA</v>
          </cell>
          <cell r="D24" t="str">
            <v>TAUBATÉ</v>
          </cell>
          <cell r="E24" t="str">
            <v>PINDAMONHANGABA</v>
          </cell>
          <cell r="F24">
            <v>353800</v>
          </cell>
          <cell r="G24" t="str">
            <v>Municipal</v>
          </cell>
          <cell r="H24" t="str">
            <v>Direta/OSS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A25">
            <v>158119</v>
          </cell>
          <cell r="B25">
            <v>46392148002244</v>
          </cell>
          <cell r="C25" t="str">
            <v>COMPLEXO HOSPITALAR MUNICIPAL SOROCABANA</v>
          </cell>
          <cell r="D25" t="str">
            <v>GRANDE S. PAULO</v>
          </cell>
          <cell r="E25" t="str">
            <v>SAO PAULO</v>
          </cell>
          <cell r="F25">
            <v>355030</v>
          </cell>
          <cell r="G25" t="str">
            <v>Municipal</v>
          </cell>
          <cell r="H25" t="str">
            <v>Direta/OSS</v>
          </cell>
          <cell r="I25">
            <v>2160</v>
          </cell>
          <cell r="J25">
            <v>1</v>
          </cell>
          <cell r="K25">
            <v>4320</v>
          </cell>
          <cell r="M25">
            <v>760</v>
          </cell>
        </row>
        <row r="26">
          <cell r="A26">
            <v>161438</v>
          </cell>
          <cell r="B26">
            <v>11344038001765</v>
          </cell>
          <cell r="C26" t="str">
            <v>HOSPITAL MUNICIPAL GUARAPIRANGA</v>
          </cell>
          <cell r="D26" t="str">
            <v>GRANDE S. PAULO</v>
          </cell>
          <cell r="E26" t="str">
            <v>SAO PAULO</v>
          </cell>
          <cell r="F26">
            <v>355030</v>
          </cell>
          <cell r="G26" t="str">
            <v>Municipal</v>
          </cell>
          <cell r="H26" t="str">
            <v>Direta/OSS</v>
          </cell>
          <cell r="I26">
            <v>2580</v>
          </cell>
          <cell r="J26">
            <v>250</v>
          </cell>
          <cell r="K26">
            <v>5160</v>
          </cell>
          <cell r="M26">
            <v>900</v>
          </cell>
        </row>
        <row r="27">
          <cell r="A27">
            <v>163279</v>
          </cell>
          <cell r="B27">
            <v>46522942000130</v>
          </cell>
          <cell r="C27" t="str">
            <v>Hospital de Campanha COVID 19 UFABC</v>
          </cell>
          <cell r="D27" t="str">
            <v>GRANDE S. PAULO</v>
          </cell>
          <cell r="E27" t="str">
            <v>SANTO ANDRE</v>
          </cell>
          <cell r="F27">
            <v>354780</v>
          </cell>
          <cell r="G27" t="str">
            <v>Municipal</v>
          </cell>
          <cell r="H27" t="str">
            <v>Direta/OSS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A28">
            <v>201154</v>
          </cell>
          <cell r="B28">
            <v>45226214000119</v>
          </cell>
          <cell r="C28" t="str">
            <v>UPA ARARETAMA PINDAMONHANGABA</v>
          </cell>
          <cell r="D28" t="str">
            <v>TAUBATÉ</v>
          </cell>
          <cell r="E28" t="str">
            <v>PINDAMONHANGABA</v>
          </cell>
          <cell r="F28">
            <v>353800</v>
          </cell>
          <cell r="G28" t="str">
            <v>Municipal</v>
          </cell>
          <cell r="H28" t="str">
            <v>Direta/OSS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A29">
            <v>222844</v>
          </cell>
          <cell r="B29">
            <v>46425229000179</v>
          </cell>
          <cell r="C29" t="str">
            <v>Centro Municipal de Triagem COVID19</v>
          </cell>
          <cell r="D29" t="str">
            <v>S. JOÃO B. VISTA</v>
          </cell>
          <cell r="E29" t="str">
            <v>AGUAI</v>
          </cell>
          <cell r="F29">
            <v>350030</v>
          </cell>
          <cell r="G29" t="str">
            <v>Municipal</v>
          </cell>
          <cell r="H29" t="str">
            <v>Direta/OSS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A30">
            <v>255874</v>
          </cell>
          <cell r="B30">
            <v>46680500000112</v>
          </cell>
          <cell r="C30" t="str">
            <v>Hospital de Campanha COVID 19 Guaratinguetá</v>
          </cell>
          <cell r="D30" t="str">
            <v>TAUBATÉ</v>
          </cell>
          <cell r="E30" t="str">
            <v>GUARATINGUETA</v>
          </cell>
          <cell r="F30">
            <v>351840</v>
          </cell>
          <cell r="G30" t="str">
            <v>Municipal</v>
          </cell>
          <cell r="H30" t="str">
            <v>Direta/OSS</v>
          </cell>
          <cell r="I30">
            <v>500</v>
          </cell>
          <cell r="J30">
            <v>0</v>
          </cell>
          <cell r="K30">
            <v>500</v>
          </cell>
          <cell r="M30">
            <v>90</v>
          </cell>
        </row>
        <row r="31">
          <cell r="A31">
            <v>302961</v>
          </cell>
          <cell r="B31" t="str">
            <v>00955107000193</v>
          </cell>
          <cell r="C31" t="str">
            <v>Hospital de Campanha - COVID 19 - Rio Claro</v>
          </cell>
          <cell r="D31" t="str">
            <v>PIRACICABA</v>
          </cell>
          <cell r="E31" t="str">
            <v>RIO CLARO</v>
          </cell>
          <cell r="F31">
            <v>354390</v>
          </cell>
          <cell r="G31" t="str">
            <v>Municipal</v>
          </cell>
          <cell r="H31" t="str">
            <v>Direta/OSS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A32">
            <v>478849</v>
          </cell>
          <cell r="B32">
            <v>46588950000180</v>
          </cell>
          <cell r="C32" t="str">
            <v>UNIDADE DE SUPORTE VENTILATORIO FRATERNIDADE COVID</v>
          </cell>
          <cell r="D32" t="str">
            <v>S. JOSÉ R. PRETO</v>
          </cell>
          <cell r="E32" t="str">
            <v>SAO JOSE DO RIO PRETO</v>
          </cell>
          <cell r="F32">
            <v>354980</v>
          </cell>
          <cell r="G32" t="str">
            <v>Municipal</v>
          </cell>
          <cell r="H32" t="str">
            <v>Direta/OSS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A33">
            <v>625396</v>
          </cell>
          <cell r="B33">
            <v>46599809000182</v>
          </cell>
          <cell r="C33" t="str">
            <v>Unidade de Suporte Ventilatório de Votuporanga</v>
          </cell>
          <cell r="D33" t="str">
            <v>S. JOSÉ R. PRETO</v>
          </cell>
          <cell r="E33" t="str">
            <v>VOTUPORANGA</v>
          </cell>
          <cell r="F33">
            <v>355710</v>
          </cell>
          <cell r="G33" t="str">
            <v>Municipal</v>
          </cell>
          <cell r="H33" t="str">
            <v>Direta/OSS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A34">
            <v>647292</v>
          </cell>
          <cell r="B34" t="str">
            <v>44959021/0001-04</v>
          </cell>
          <cell r="C34" t="str">
            <v>Hospital campanha Covi-19 Vicente de Carvalho</v>
          </cell>
          <cell r="D34" t="str">
            <v>BAIXADA SANTISTA</v>
          </cell>
          <cell r="E34" t="str">
            <v>GUARUJA</v>
          </cell>
          <cell r="F34">
            <v>351870</v>
          </cell>
          <cell r="G34" t="str">
            <v>Municipal</v>
          </cell>
          <cell r="H34" t="str">
            <v>Direta/OSS</v>
          </cell>
          <cell r="I34">
            <v>1800</v>
          </cell>
          <cell r="J34">
            <v>0</v>
          </cell>
          <cell r="K34">
            <v>3600</v>
          </cell>
          <cell r="M34">
            <v>630</v>
          </cell>
        </row>
        <row r="35">
          <cell r="A35">
            <v>2023865</v>
          </cell>
          <cell r="B35" t="str">
            <v>52.382.702/001-80</v>
          </cell>
          <cell r="C35" t="str">
            <v>hospital Municipal Dr Amadeu Pagliuso</v>
          </cell>
          <cell r="D35" t="str">
            <v>BARRETOS</v>
          </cell>
          <cell r="E35" t="str">
            <v>JABORANDI</v>
          </cell>
          <cell r="F35">
            <v>352420</v>
          </cell>
          <cell r="G35" t="str">
            <v>Municipal</v>
          </cell>
          <cell r="H35" t="str">
            <v>Direta/OSS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</row>
        <row r="36">
          <cell r="A36">
            <v>2024379</v>
          </cell>
          <cell r="B36">
            <v>10946361000260</v>
          </cell>
          <cell r="C36" t="str">
            <v>PS Jose Agostinho dos Santos</v>
          </cell>
          <cell r="D36" t="str">
            <v>GRANDE S. PAULO</v>
          </cell>
          <cell r="E36" t="str">
            <v>BARUERI</v>
          </cell>
          <cell r="F36">
            <v>350570</v>
          </cell>
          <cell r="G36" t="str">
            <v>Municipal</v>
          </cell>
          <cell r="H36" t="str">
            <v>Direta/OSS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</row>
        <row r="37">
          <cell r="A37">
            <v>2024691</v>
          </cell>
          <cell r="B37">
            <v>47431697000119</v>
          </cell>
          <cell r="C37" t="str">
            <v>Santa Casa de Misericórdia de Cruzeiro</v>
          </cell>
          <cell r="D37" t="str">
            <v>TAUBATÉ</v>
          </cell>
          <cell r="E37" t="str">
            <v>CRUZEIRO</v>
          </cell>
          <cell r="F37">
            <v>351340</v>
          </cell>
          <cell r="G37" t="str">
            <v>Municipal</v>
          </cell>
          <cell r="H37" t="str">
            <v>Direta/OSS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A38">
            <v>2027240</v>
          </cell>
          <cell r="B38">
            <v>61699567006980</v>
          </cell>
          <cell r="C38" t="str">
            <v>Hospital Dia da Rede Hora Certa do Butantã</v>
          </cell>
          <cell r="D38" t="str">
            <v>GRANDE S. PAULO</v>
          </cell>
          <cell r="E38" t="str">
            <v>SAO PAULO</v>
          </cell>
          <cell r="F38">
            <v>355030</v>
          </cell>
          <cell r="G38" t="str">
            <v>Municipal</v>
          </cell>
          <cell r="H38" t="str">
            <v>Direta/OSS</v>
          </cell>
          <cell r="I38">
            <v>38</v>
          </cell>
          <cell r="J38">
            <v>58</v>
          </cell>
          <cell r="K38">
            <v>80</v>
          </cell>
          <cell r="M38">
            <v>10</v>
          </cell>
        </row>
        <row r="39">
          <cell r="A39">
            <v>2042894</v>
          </cell>
          <cell r="B39" t="str">
            <v>58200015/0001-83</v>
          </cell>
          <cell r="C39" t="str">
            <v>SECÃO PRONTO SOCORRO CENTRAL SEPROS C</v>
          </cell>
          <cell r="D39" t="str">
            <v>BAIXADA SANTISTA</v>
          </cell>
          <cell r="E39" t="str">
            <v>SANTOS</v>
          </cell>
          <cell r="F39">
            <v>354850</v>
          </cell>
          <cell r="G39" t="str">
            <v>Municipal</v>
          </cell>
          <cell r="H39" t="str">
            <v>Direta/OSS</v>
          </cell>
          <cell r="I39">
            <v>330</v>
          </cell>
          <cell r="J39">
            <v>13</v>
          </cell>
          <cell r="K39">
            <v>660</v>
          </cell>
          <cell r="M39">
            <v>120</v>
          </cell>
        </row>
        <row r="40">
          <cell r="A40">
            <v>2047683</v>
          </cell>
          <cell r="B40">
            <v>44959021000104</v>
          </cell>
          <cell r="C40" t="str">
            <v>Secretaria Municipal de Saúde de Guarujá</v>
          </cell>
          <cell r="D40" t="str">
            <v>BAIXADA SANTISTA</v>
          </cell>
          <cell r="E40" t="str">
            <v>GUARUJA</v>
          </cell>
          <cell r="F40">
            <v>351870</v>
          </cell>
          <cell r="G40" t="str">
            <v>Municipal</v>
          </cell>
          <cell r="H40" t="str">
            <v>Direta/OSS</v>
          </cell>
          <cell r="I40">
            <v>2200</v>
          </cell>
          <cell r="J40">
            <v>120</v>
          </cell>
          <cell r="K40">
            <v>4400</v>
          </cell>
          <cell r="M40">
            <v>770</v>
          </cell>
        </row>
        <row r="41">
          <cell r="A41">
            <v>2058308</v>
          </cell>
          <cell r="B41">
            <v>45781184000374</v>
          </cell>
          <cell r="C41" t="str">
            <v>Hospital Municipal Dr Acilio Carreon Garcia</v>
          </cell>
          <cell r="D41" t="str">
            <v>CAMPINAS</v>
          </cell>
          <cell r="E41" t="str">
            <v>NOVA ODESSA</v>
          </cell>
          <cell r="F41">
            <v>353340</v>
          </cell>
          <cell r="G41" t="str">
            <v>Municipal</v>
          </cell>
          <cell r="H41" t="str">
            <v>Direta/OSS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A42">
            <v>2062054</v>
          </cell>
          <cell r="B42">
            <v>10946361000421</v>
          </cell>
          <cell r="C42" t="str">
            <v>Unidade pré-hospitalar Zona Norte - Filial Instituto Diretrizes -Contrato de Gestão 02/2019</v>
          </cell>
          <cell r="D42" t="str">
            <v>SOROCABA</v>
          </cell>
          <cell r="E42" t="str">
            <v>SOROCABA</v>
          </cell>
          <cell r="F42">
            <v>355220</v>
          </cell>
          <cell r="G42" t="str">
            <v>Municipal</v>
          </cell>
          <cell r="H42" t="str">
            <v>Direta/OSS</v>
          </cell>
          <cell r="I42">
            <v>1500</v>
          </cell>
          <cell r="J42">
            <v>0</v>
          </cell>
          <cell r="K42">
            <v>3000</v>
          </cell>
          <cell r="M42">
            <v>530</v>
          </cell>
        </row>
        <row r="43">
          <cell r="A43">
            <v>2075717</v>
          </cell>
          <cell r="B43">
            <v>46392148002910</v>
          </cell>
          <cell r="C43" t="str">
            <v>HOSPITAL MUNICIPAL E MATERNIDADE PROF. MARIO DEGNI</v>
          </cell>
          <cell r="D43" t="str">
            <v>GRANDE S. PAULO</v>
          </cell>
          <cell r="E43" t="str">
            <v>SAO PAULO</v>
          </cell>
          <cell r="F43">
            <v>355030</v>
          </cell>
          <cell r="G43" t="str">
            <v>Municipal</v>
          </cell>
          <cell r="H43" t="str">
            <v>Direta/OSS</v>
          </cell>
          <cell r="I43">
            <v>600</v>
          </cell>
          <cell r="J43">
            <v>0</v>
          </cell>
          <cell r="K43">
            <v>1200</v>
          </cell>
          <cell r="M43">
            <v>210</v>
          </cell>
        </row>
        <row r="44">
          <cell r="A44">
            <v>2076896</v>
          </cell>
          <cell r="B44" t="str">
            <v>62.779.145/0002-70</v>
          </cell>
          <cell r="C44" t="str">
            <v>Hospital São Luiz Gonzaga da Santa Casa de Misericordia de São Paulo</v>
          </cell>
          <cell r="D44" t="str">
            <v>GRANDE S. PAULO</v>
          </cell>
          <cell r="E44" t="str">
            <v>SAO PAULO</v>
          </cell>
          <cell r="F44">
            <v>355030</v>
          </cell>
          <cell r="G44" t="str">
            <v>Municipal</v>
          </cell>
          <cell r="H44" t="str">
            <v>Direta/OSS</v>
          </cell>
          <cell r="I44">
            <v>400</v>
          </cell>
          <cell r="J44">
            <v>113</v>
          </cell>
          <cell r="K44">
            <v>800</v>
          </cell>
          <cell r="M44">
            <v>140</v>
          </cell>
        </row>
        <row r="45">
          <cell r="A45">
            <v>2077078</v>
          </cell>
          <cell r="B45">
            <v>46523114000117</v>
          </cell>
          <cell r="C45" t="str">
            <v>UNIDADE MISTA E MATERNIDADE CENTRAL MARIA ALICE CAMPOS</v>
          </cell>
          <cell r="D45" t="str">
            <v>GRANDE S. PAULO</v>
          </cell>
          <cell r="E45" t="str">
            <v>EMBU DAS ARTES</v>
          </cell>
          <cell r="F45">
            <v>351500</v>
          </cell>
          <cell r="G45" t="str">
            <v>Municipal</v>
          </cell>
          <cell r="H45" t="str">
            <v>Direta/OSS</v>
          </cell>
          <cell r="I45">
            <v>100</v>
          </cell>
          <cell r="J45">
            <v>26</v>
          </cell>
          <cell r="K45">
            <v>200</v>
          </cell>
          <cell r="M45">
            <v>40</v>
          </cell>
        </row>
        <row r="46">
          <cell r="A46">
            <v>2077450</v>
          </cell>
          <cell r="B46">
            <v>46392148001272</v>
          </cell>
          <cell r="C46" t="str">
            <v xml:space="preserve">Hospital Municipal Dr. José Soares Hungria </v>
          </cell>
          <cell r="D46" t="str">
            <v>GRANDE S. PAULO</v>
          </cell>
          <cell r="E46" t="str">
            <v>SAO PAULO</v>
          </cell>
          <cell r="F46">
            <v>355030</v>
          </cell>
          <cell r="G46" t="str">
            <v>Municipal</v>
          </cell>
          <cell r="H46" t="str">
            <v>Direta/OSS</v>
          </cell>
          <cell r="I46">
            <v>8000</v>
          </cell>
          <cell r="J46">
            <v>0</v>
          </cell>
          <cell r="K46">
            <v>16000</v>
          </cell>
          <cell r="M46">
            <v>2800</v>
          </cell>
        </row>
        <row r="47">
          <cell r="A47">
            <v>2077566</v>
          </cell>
          <cell r="B47">
            <v>45511847000179</v>
          </cell>
          <cell r="C47" t="str">
            <v>Hospital Municipal da Mulher</v>
          </cell>
          <cell r="D47" t="str">
            <v>ARAÇATUBA</v>
          </cell>
          <cell r="E47" t="str">
            <v>ARACATUBA</v>
          </cell>
          <cell r="F47">
            <v>350280</v>
          </cell>
          <cell r="G47" t="str">
            <v>Municipal</v>
          </cell>
          <cell r="H47" t="str">
            <v>Direta/OSS</v>
          </cell>
          <cell r="I47">
            <v>300</v>
          </cell>
          <cell r="J47">
            <v>0</v>
          </cell>
          <cell r="K47">
            <v>600</v>
          </cell>
          <cell r="M47">
            <v>110</v>
          </cell>
        </row>
        <row r="48">
          <cell r="A48">
            <v>2077639</v>
          </cell>
          <cell r="B48">
            <v>46392148002759</v>
          </cell>
          <cell r="C48" t="str">
            <v>hospital municipal professor doutor waldomiro de paula</v>
          </cell>
          <cell r="D48" t="str">
            <v>GRANDE S. PAULO</v>
          </cell>
          <cell r="E48" t="str">
            <v>SAO PAULO</v>
          </cell>
          <cell r="F48">
            <v>355030</v>
          </cell>
          <cell r="G48" t="str">
            <v>Municipal</v>
          </cell>
          <cell r="H48" t="str">
            <v>Direta/OSS</v>
          </cell>
          <cell r="I48">
            <v>5000</v>
          </cell>
          <cell r="J48">
            <v>750</v>
          </cell>
          <cell r="K48">
            <v>10000</v>
          </cell>
          <cell r="M48">
            <v>1750</v>
          </cell>
        </row>
        <row r="49">
          <cell r="A49">
            <v>2079011</v>
          </cell>
          <cell r="B49">
            <v>46523114000117</v>
          </cell>
          <cell r="C49" t="str">
            <v>Hospital Leito Irmã Annete</v>
          </cell>
          <cell r="D49" t="str">
            <v>GRANDE S. PAULO</v>
          </cell>
          <cell r="E49" t="str">
            <v>EMBU DAS ARTES</v>
          </cell>
          <cell r="F49">
            <v>351500</v>
          </cell>
          <cell r="G49" t="str">
            <v>Municipal</v>
          </cell>
          <cell r="H49" t="str">
            <v>Direta/OSS</v>
          </cell>
          <cell r="I49">
            <v>100</v>
          </cell>
          <cell r="J49">
            <v>18</v>
          </cell>
          <cell r="K49">
            <v>200</v>
          </cell>
          <cell r="M49">
            <v>40</v>
          </cell>
        </row>
        <row r="50">
          <cell r="A50">
            <v>2079186</v>
          </cell>
          <cell r="B50" t="str">
            <v>46.392.148/0010-00</v>
          </cell>
          <cell r="C50" t="str">
            <v>Hospital e Maternidade Escola Dr Mario Moraes Altenfelder
Silva - Vila Nova Cachoeirinha</v>
          </cell>
          <cell r="D50" t="str">
            <v>GRANDE S. PAULO</v>
          </cell>
          <cell r="E50" t="str">
            <v>SAO PAULO</v>
          </cell>
          <cell r="F50">
            <v>355030</v>
          </cell>
          <cell r="G50" t="str">
            <v>Municipal</v>
          </cell>
          <cell r="H50" t="str">
            <v>Direta/OSS</v>
          </cell>
          <cell r="I50">
            <v>100</v>
          </cell>
          <cell r="J50">
            <v>50</v>
          </cell>
          <cell r="K50">
            <v>200</v>
          </cell>
          <cell r="M50">
            <v>40</v>
          </cell>
        </row>
        <row r="51">
          <cell r="A51">
            <v>2080028</v>
          </cell>
          <cell r="B51">
            <v>46523247000193</v>
          </cell>
          <cell r="C51" t="str">
            <v>HOSPITAL MUNICIPAL DE DIADEMA</v>
          </cell>
          <cell r="D51" t="str">
            <v>GRANDE S. PAULO</v>
          </cell>
          <cell r="E51" t="str">
            <v>DIADEMA</v>
          </cell>
          <cell r="F51">
            <v>351380</v>
          </cell>
          <cell r="G51" t="str">
            <v>Municipal</v>
          </cell>
          <cell r="H51" t="str">
            <v>Direta/OSS</v>
          </cell>
          <cell r="I51">
            <v>8000</v>
          </cell>
          <cell r="J51">
            <v>200</v>
          </cell>
          <cell r="K51">
            <v>16000</v>
          </cell>
          <cell r="M51">
            <v>2800</v>
          </cell>
        </row>
        <row r="52">
          <cell r="A52">
            <v>2080346</v>
          </cell>
          <cell r="B52">
            <v>46392148001604</v>
          </cell>
          <cell r="C52" t="str">
            <v>Hospital Municipal Dr. Carmino Caricchio</v>
          </cell>
          <cell r="D52" t="str">
            <v>GRANDE S. PAULO</v>
          </cell>
          <cell r="E52" t="str">
            <v>SAO PAULO</v>
          </cell>
          <cell r="F52">
            <v>355030</v>
          </cell>
          <cell r="G52" t="str">
            <v>Municipal</v>
          </cell>
          <cell r="H52" t="str">
            <v>Direta/OSS</v>
          </cell>
          <cell r="I52">
            <v>477</v>
          </cell>
          <cell r="J52">
            <v>84</v>
          </cell>
          <cell r="K52">
            <v>870</v>
          </cell>
          <cell r="M52">
            <v>150</v>
          </cell>
        </row>
        <row r="53">
          <cell r="A53">
            <v>2080427</v>
          </cell>
          <cell r="B53" t="str">
            <v>67.642.496/0001-78</v>
          </cell>
          <cell r="C53" t="str">
            <v>Hospital Municipal da Criança e do Adolescente</v>
          </cell>
          <cell r="D53" t="str">
            <v>GRANDE S. PAULO</v>
          </cell>
          <cell r="E53" t="str">
            <v>GUARULHOS</v>
          </cell>
          <cell r="F53">
            <v>351880</v>
          </cell>
          <cell r="G53" t="str">
            <v>Municipal</v>
          </cell>
          <cell r="H53" t="str">
            <v>Direta/OSS</v>
          </cell>
          <cell r="I53">
            <v>30</v>
          </cell>
          <cell r="J53">
            <v>0</v>
          </cell>
          <cell r="K53">
            <v>30</v>
          </cell>
          <cell r="M53">
            <v>30</v>
          </cell>
        </row>
        <row r="54">
          <cell r="A54">
            <v>2080583</v>
          </cell>
          <cell r="B54">
            <v>46392148001787</v>
          </cell>
          <cell r="C54" t="str">
            <v>HOSPITAL MUNICIPAL TIDE SETUBAL</v>
          </cell>
          <cell r="D54" t="str">
            <v>GRANDE S. PAULO</v>
          </cell>
          <cell r="E54" t="str">
            <v>SAO PAULO</v>
          </cell>
          <cell r="F54">
            <v>355030</v>
          </cell>
          <cell r="G54" t="str">
            <v>Municipal</v>
          </cell>
          <cell r="H54" t="str">
            <v>Direta/OSS</v>
          </cell>
          <cell r="I54">
            <v>7500</v>
          </cell>
          <cell r="J54">
            <v>0</v>
          </cell>
          <cell r="K54">
            <v>15000</v>
          </cell>
          <cell r="M54">
            <v>2630</v>
          </cell>
        </row>
        <row r="55">
          <cell r="A55">
            <v>2080788</v>
          </cell>
          <cell r="B55">
            <v>46392148002406</v>
          </cell>
          <cell r="C55" t="str">
            <v>HOSPITAL MUNICIPAL DR ALEXANDRE ZAIO</v>
          </cell>
          <cell r="D55" t="str">
            <v>GRANDE S. PAULO</v>
          </cell>
          <cell r="E55" t="str">
            <v>SAO PAULO</v>
          </cell>
          <cell r="F55">
            <v>355030</v>
          </cell>
          <cell r="G55" t="str">
            <v>Municipal</v>
          </cell>
          <cell r="H55" t="str">
            <v>Direta/OSS</v>
          </cell>
          <cell r="I55">
            <v>300</v>
          </cell>
          <cell r="J55">
            <v>109</v>
          </cell>
          <cell r="K55">
            <v>600</v>
          </cell>
          <cell r="M55">
            <v>110</v>
          </cell>
        </row>
        <row r="56">
          <cell r="A56">
            <v>2081091</v>
          </cell>
          <cell r="B56">
            <v>45281144000282</v>
          </cell>
          <cell r="C56" t="str">
            <v>Hospital Municipal de Itapira</v>
          </cell>
          <cell r="D56" t="str">
            <v>S. JOÃO B. VISTA</v>
          </cell>
          <cell r="E56" t="str">
            <v>ITAPIRA</v>
          </cell>
          <cell r="F56">
            <v>352260</v>
          </cell>
          <cell r="G56" t="str">
            <v>Municipal</v>
          </cell>
          <cell r="H56" t="str">
            <v>Direta/OSS</v>
          </cell>
          <cell r="I56">
            <v>3650</v>
          </cell>
          <cell r="J56">
            <v>100</v>
          </cell>
          <cell r="K56">
            <v>7300</v>
          </cell>
          <cell r="M56">
            <v>1280</v>
          </cell>
        </row>
        <row r="57">
          <cell r="A57">
            <v>2081490</v>
          </cell>
          <cell r="B57">
            <v>47018676000176</v>
          </cell>
          <cell r="C57" t="str">
            <v>Rede Municipal Dr. Mário Gatti de Urgência, Emergência e Hospitalar.</v>
          </cell>
          <cell r="D57" t="str">
            <v>CAMPINAS</v>
          </cell>
          <cell r="E57" t="str">
            <v>CAMPINAS</v>
          </cell>
          <cell r="F57">
            <v>350950</v>
          </cell>
          <cell r="G57" t="str">
            <v>Municipal</v>
          </cell>
          <cell r="H57" t="str">
            <v>Direta/OSS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</row>
        <row r="58">
          <cell r="A58">
            <v>2081970</v>
          </cell>
          <cell r="B58">
            <v>46392148001353</v>
          </cell>
          <cell r="C58" t="str">
            <v>Hospital Municipal DrArthur Ribeiro de Saboya</v>
          </cell>
          <cell r="D58" t="str">
            <v>GRANDE S. PAULO</v>
          </cell>
          <cell r="E58" t="str">
            <v>SAO PAULO</v>
          </cell>
          <cell r="F58">
            <v>355030</v>
          </cell>
          <cell r="G58" t="str">
            <v>Municipal</v>
          </cell>
          <cell r="H58" t="str">
            <v>Direta/OSS</v>
          </cell>
          <cell r="I58">
            <v>4580</v>
          </cell>
          <cell r="J58">
            <v>600</v>
          </cell>
          <cell r="K58">
            <v>8560</v>
          </cell>
          <cell r="M58">
            <v>1500</v>
          </cell>
        </row>
        <row r="59">
          <cell r="A59">
            <v>2082349</v>
          </cell>
          <cell r="B59">
            <v>46522959000198</v>
          </cell>
          <cell r="C59" t="str">
            <v>HOSPITAL DE CLÍNICAS DR. RADAMES NARDINI</v>
          </cell>
          <cell r="D59" t="str">
            <v>GRANDE S. PAULO</v>
          </cell>
          <cell r="E59" t="str">
            <v>MAUA</v>
          </cell>
          <cell r="F59">
            <v>352940</v>
          </cell>
          <cell r="G59" t="str">
            <v>Municipal</v>
          </cell>
          <cell r="H59" t="str">
            <v>Direta/OSS</v>
          </cell>
          <cell r="I59">
            <v>250</v>
          </cell>
          <cell r="J59">
            <v>0</v>
          </cell>
          <cell r="K59">
            <v>500</v>
          </cell>
          <cell r="M59">
            <v>90</v>
          </cell>
        </row>
        <row r="60">
          <cell r="A60">
            <v>2082381</v>
          </cell>
          <cell r="B60">
            <v>45709920000111</v>
          </cell>
          <cell r="C60" t="str">
            <v>Hospital municipal Júlia Pinto Caldeira</v>
          </cell>
          <cell r="D60" t="str">
            <v>BARRETOS</v>
          </cell>
          <cell r="E60" t="str">
            <v>BEBEDOURO</v>
          </cell>
          <cell r="F60">
            <v>350610</v>
          </cell>
          <cell r="G60" t="str">
            <v>Municipal</v>
          </cell>
          <cell r="H60" t="str">
            <v>Direta/OSS</v>
          </cell>
          <cell r="I60">
            <v>0</v>
          </cell>
          <cell r="J60">
            <v>0</v>
          </cell>
          <cell r="K60">
            <v>0</v>
          </cell>
          <cell r="M60">
            <v>0</v>
          </cell>
        </row>
        <row r="61">
          <cell r="A61">
            <v>2082411</v>
          </cell>
          <cell r="B61">
            <v>55021455000185</v>
          </cell>
          <cell r="C61" t="str">
            <v>Hospital Municipal Dr Guido Guida</v>
          </cell>
          <cell r="D61" t="str">
            <v>GRANDE S. PAULO</v>
          </cell>
          <cell r="E61" t="str">
            <v>POA</v>
          </cell>
          <cell r="F61">
            <v>353980</v>
          </cell>
          <cell r="G61" t="str">
            <v>Municipal</v>
          </cell>
          <cell r="H61" t="str">
            <v>Direta/OSS</v>
          </cell>
          <cell r="I61">
            <v>450</v>
          </cell>
          <cell r="J61">
            <v>85</v>
          </cell>
          <cell r="K61">
            <v>900</v>
          </cell>
          <cell r="M61">
            <v>160</v>
          </cell>
        </row>
        <row r="62">
          <cell r="A62">
            <v>2082594</v>
          </cell>
          <cell r="B62">
            <v>59307595000175</v>
          </cell>
          <cell r="C62" t="str">
            <v>COMPLEXO HOSPITALAR MUNICIPAL</v>
          </cell>
          <cell r="D62" t="str">
            <v>GRANDE S. PAULO</v>
          </cell>
          <cell r="E62" t="str">
            <v>SAO CAETANO DO SUL</v>
          </cell>
          <cell r="F62">
            <v>354880</v>
          </cell>
          <cell r="G62" t="str">
            <v>Municipal</v>
          </cell>
          <cell r="H62" t="str">
            <v>Direta/OSS</v>
          </cell>
          <cell r="I62">
            <v>0</v>
          </cell>
          <cell r="J62">
            <v>0</v>
          </cell>
          <cell r="K62">
            <v>0</v>
          </cell>
          <cell r="M62">
            <v>0</v>
          </cell>
        </row>
        <row r="63">
          <cell r="A63">
            <v>2082829</v>
          </cell>
          <cell r="B63">
            <v>46392148002678</v>
          </cell>
          <cell r="C63" t="str">
            <v>Hospital MUnicipal Professor Dr. Alípio Correa Netto</v>
          </cell>
          <cell r="D63" t="str">
            <v>GRANDE S. PAULO</v>
          </cell>
          <cell r="E63" t="str">
            <v>SAO PAULO</v>
          </cell>
          <cell r="F63">
            <v>355030</v>
          </cell>
          <cell r="G63" t="str">
            <v>Municipal</v>
          </cell>
          <cell r="H63" t="str">
            <v>Direta/OSS</v>
          </cell>
          <cell r="I63">
            <v>500</v>
          </cell>
          <cell r="J63">
            <v>55</v>
          </cell>
          <cell r="K63">
            <v>1000</v>
          </cell>
          <cell r="M63">
            <v>180</v>
          </cell>
        </row>
        <row r="64">
          <cell r="A64">
            <v>2082861</v>
          </cell>
          <cell r="B64" t="str">
            <v>453831060013-93</v>
          </cell>
          <cell r="C64" t="str">
            <v>Hospital Municipal de Urgência</v>
          </cell>
          <cell r="D64" t="str">
            <v>GRANDE S. PAULO</v>
          </cell>
          <cell r="E64" t="str">
            <v>GUARULHOS</v>
          </cell>
          <cell r="F64">
            <v>351880</v>
          </cell>
          <cell r="G64" t="str">
            <v>Municipal</v>
          </cell>
          <cell r="H64" t="str">
            <v>Direta/OSS</v>
          </cell>
          <cell r="I64">
            <v>2000</v>
          </cell>
          <cell r="J64">
            <v>150</v>
          </cell>
          <cell r="K64">
            <v>4000</v>
          </cell>
          <cell r="M64">
            <v>700</v>
          </cell>
        </row>
        <row r="65">
          <cell r="A65">
            <v>2083272</v>
          </cell>
          <cell r="B65">
            <v>12444716000167</v>
          </cell>
          <cell r="C65" t="str">
            <v>HOSPITAL MUNICIPAL DE BERTIOGA</v>
          </cell>
          <cell r="D65" t="str">
            <v>BAIXADA SANTISTA</v>
          </cell>
          <cell r="E65" t="str">
            <v>BERTIOGA</v>
          </cell>
          <cell r="F65">
            <v>350635</v>
          </cell>
          <cell r="G65" t="str">
            <v>Municipal</v>
          </cell>
          <cell r="H65" t="str">
            <v>Direta/OSS</v>
          </cell>
          <cell r="I65">
            <v>150</v>
          </cell>
          <cell r="J65">
            <v>25</v>
          </cell>
          <cell r="K65">
            <v>300</v>
          </cell>
          <cell r="M65">
            <v>50</v>
          </cell>
        </row>
        <row r="66">
          <cell r="A66">
            <v>2084023</v>
          </cell>
          <cell r="B66">
            <v>452796430001454</v>
          </cell>
          <cell r="C66" t="str">
            <v>Hospital Municipal de Nazare Paulista</v>
          </cell>
          <cell r="D66" t="str">
            <v>CAMPINAS</v>
          </cell>
          <cell r="E66" t="str">
            <v>NAZARE PAULISTA</v>
          </cell>
          <cell r="F66">
            <v>353240</v>
          </cell>
          <cell r="G66" t="str">
            <v>Municipal</v>
          </cell>
          <cell r="H66" t="str">
            <v>Direta/OSS</v>
          </cell>
          <cell r="I66">
            <v>50</v>
          </cell>
          <cell r="J66">
            <v>37</v>
          </cell>
          <cell r="K66">
            <v>100</v>
          </cell>
          <cell r="M66">
            <v>20</v>
          </cell>
        </row>
        <row r="67">
          <cell r="A67">
            <v>2084139</v>
          </cell>
          <cell r="B67">
            <v>46392148002830</v>
          </cell>
          <cell r="C67" t="str">
            <v>Hosspital Municipal Dr Benedicto Montenegro</v>
          </cell>
          <cell r="D67" t="str">
            <v>GRANDE S. PAULO</v>
          </cell>
          <cell r="E67" t="str">
            <v>SAO PAULO</v>
          </cell>
          <cell r="F67">
            <v>355030</v>
          </cell>
          <cell r="G67" t="str">
            <v>Municipal</v>
          </cell>
          <cell r="H67" t="str">
            <v>Direta/OSS</v>
          </cell>
          <cell r="I67">
            <v>400</v>
          </cell>
          <cell r="J67">
            <v>0</v>
          </cell>
          <cell r="K67">
            <v>800</v>
          </cell>
          <cell r="M67">
            <v>140</v>
          </cell>
        </row>
        <row r="68">
          <cell r="A68">
            <v>2084473</v>
          </cell>
          <cell r="B68">
            <v>46392148000977</v>
          </cell>
          <cell r="C68" t="str">
            <v>HOSPITAL MUNICIPAL DR IGNÁCIO PROENÇA DE GOUVEA</v>
          </cell>
          <cell r="D68" t="str">
            <v>GRANDE S. PAULO</v>
          </cell>
          <cell r="E68" t="str">
            <v>SAO PAULO</v>
          </cell>
          <cell r="F68">
            <v>355030</v>
          </cell>
          <cell r="G68" t="str">
            <v>Municipal</v>
          </cell>
          <cell r="H68" t="str">
            <v>Direta/OSS</v>
          </cell>
          <cell r="I68">
            <v>4500</v>
          </cell>
          <cell r="J68">
            <v>0</v>
          </cell>
          <cell r="K68">
            <v>9000</v>
          </cell>
          <cell r="M68">
            <v>1580</v>
          </cell>
        </row>
        <row r="69">
          <cell r="A69">
            <v>2085976</v>
          </cell>
          <cell r="B69">
            <v>46523064000178</v>
          </cell>
          <cell r="C69" t="str">
            <v>Unidade Mista de Saúde Rosa Santa Pasin Aguiar</v>
          </cell>
          <cell r="D69" t="str">
            <v>GRANDE S. PAULO</v>
          </cell>
          <cell r="E69" t="str">
            <v>CAIEIRAS</v>
          </cell>
          <cell r="F69">
            <v>350900</v>
          </cell>
          <cell r="G69" t="str">
            <v>Municipal</v>
          </cell>
          <cell r="H69" t="str">
            <v>Direta/OSS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</row>
        <row r="70">
          <cell r="A70">
            <v>2087219</v>
          </cell>
          <cell r="B70" t="str">
            <v>45.780.095/0001-41</v>
          </cell>
          <cell r="C70" t="str">
            <v>HOSPITAL DAS CLINICAS DE CAMPO LIMPO PAULISTA</v>
          </cell>
          <cell r="D70" t="str">
            <v>CAMPINAS</v>
          </cell>
          <cell r="E70" t="str">
            <v>CAMPO LIMPO PAULISTA</v>
          </cell>
          <cell r="F70">
            <v>350960</v>
          </cell>
          <cell r="G70" t="str">
            <v>Municipal</v>
          </cell>
          <cell r="H70" t="str">
            <v>Direta/OSS</v>
          </cell>
          <cell r="I70">
            <v>340</v>
          </cell>
          <cell r="J70">
            <v>25</v>
          </cell>
          <cell r="K70">
            <v>680</v>
          </cell>
          <cell r="M70">
            <v>120</v>
          </cell>
        </row>
        <row r="71">
          <cell r="A71">
            <v>2087618</v>
          </cell>
          <cell r="B71">
            <v>9627870000160</v>
          </cell>
          <cell r="C71" t="str">
            <v>INSTITUTO MORIAH</v>
          </cell>
          <cell r="D71" t="str">
            <v>SOROCABA</v>
          </cell>
          <cell r="E71" t="str">
            <v>VOTORANTIM</v>
          </cell>
          <cell r="F71">
            <v>355700</v>
          </cell>
          <cell r="G71" t="str">
            <v>Municipal</v>
          </cell>
          <cell r="H71" t="str">
            <v>Direta/OSS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</row>
        <row r="72">
          <cell r="A72">
            <v>2087715</v>
          </cell>
          <cell r="B72">
            <v>13843145000104</v>
          </cell>
          <cell r="C72" t="str">
            <v>Hospital e maternidade Municipal Governador Mario Covas</v>
          </cell>
          <cell r="D72" t="str">
            <v>CAMPINAS</v>
          </cell>
          <cell r="E72" t="str">
            <v>HORTOLANDIA</v>
          </cell>
          <cell r="F72">
            <v>351907</v>
          </cell>
          <cell r="G72" t="str">
            <v>Municipal</v>
          </cell>
          <cell r="H72" t="str">
            <v>Direta/OSS</v>
          </cell>
          <cell r="I72">
            <v>2000</v>
          </cell>
          <cell r="J72">
            <v>225</v>
          </cell>
          <cell r="K72">
            <v>4000</v>
          </cell>
          <cell r="M72">
            <v>700</v>
          </cell>
        </row>
        <row r="73">
          <cell r="A73">
            <v>2092395</v>
          </cell>
          <cell r="B73">
            <v>45355575000165</v>
          </cell>
          <cell r="C73" t="str">
            <v>HOSPITAL E MATERNIDADE MUNICIPAL DE IBATE</v>
          </cell>
          <cell r="D73" t="str">
            <v>ARARAQUARA</v>
          </cell>
          <cell r="E73" t="str">
            <v>IBATE</v>
          </cell>
          <cell r="F73">
            <v>351930</v>
          </cell>
          <cell r="G73" t="str">
            <v>Municipal</v>
          </cell>
          <cell r="H73" t="str">
            <v>Direta/OSS</v>
          </cell>
          <cell r="I73">
            <v>900</v>
          </cell>
          <cell r="J73">
            <v>16</v>
          </cell>
          <cell r="K73">
            <v>450</v>
          </cell>
          <cell r="M73">
            <v>80</v>
          </cell>
        </row>
        <row r="74">
          <cell r="A74">
            <v>2096196</v>
          </cell>
          <cell r="B74">
            <v>66518267001821</v>
          </cell>
          <cell r="C74" t="str">
            <v>Hospital Municipal Enfermeiro Antonio Policarpo de Oliveira</v>
          </cell>
          <cell r="D74" t="str">
            <v>GRANDE S. PAULO</v>
          </cell>
          <cell r="E74" t="str">
            <v>CAJAMAR</v>
          </cell>
          <cell r="F74">
            <v>350920</v>
          </cell>
          <cell r="G74" t="str">
            <v>Municipal</v>
          </cell>
          <cell r="H74" t="str">
            <v>Direta/OSS</v>
          </cell>
          <cell r="I74">
            <v>600</v>
          </cell>
          <cell r="J74">
            <v>0</v>
          </cell>
          <cell r="K74">
            <v>500</v>
          </cell>
          <cell r="M74">
            <v>90</v>
          </cell>
        </row>
        <row r="75">
          <cell r="A75">
            <v>2096498</v>
          </cell>
          <cell r="B75">
            <v>59015438000196</v>
          </cell>
          <cell r="C75" t="str">
            <v>Hospital Municipal Dr. Tabajara Ramos</v>
          </cell>
          <cell r="D75" t="str">
            <v>S. JOÃO B. VISTA</v>
          </cell>
          <cell r="E75" t="str">
            <v>MOGI GUACU</v>
          </cell>
          <cell r="F75">
            <v>353070</v>
          </cell>
          <cell r="G75" t="str">
            <v>Municipal</v>
          </cell>
          <cell r="H75" t="str">
            <v>Direta/OSS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</row>
        <row r="76">
          <cell r="A76">
            <v>2698471</v>
          </cell>
          <cell r="B76">
            <v>58200015000183</v>
          </cell>
          <cell r="C76" t="str">
            <v>Hospital Athur Domingues Pinto</v>
          </cell>
          <cell r="D76" t="str">
            <v>BAIXADA SANTISTA</v>
          </cell>
          <cell r="E76" t="str">
            <v>SANTOS</v>
          </cell>
          <cell r="F76">
            <v>354850</v>
          </cell>
          <cell r="G76" t="str">
            <v>Municipal</v>
          </cell>
          <cell r="H76" t="str">
            <v>Direta/OSS</v>
          </cell>
          <cell r="I76">
            <v>900</v>
          </cell>
          <cell r="J76">
            <v>69</v>
          </cell>
          <cell r="K76">
            <v>1800</v>
          </cell>
          <cell r="M76">
            <v>320</v>
          </cell>
        </row>
        <row r="77">
          <cell r="A77">
            <v>2716097</v>
          </cell>
          <cell r="B77">
            <v>61699567009068</v>
          </cell>
          <cell r="C77" t="str">
            <v>COMPLEXO HOSPITALAR IRMA DULCE OSS</v>
          </cell>
          <cell r="D77" t="str">
            <v>BAIXADA SANTISTA</v>
          </cell>
          <cell r="E77" t="str">
            <v>PRAIA GRANDE</v>
          </cell>
          <cell r="F77">
            <v>354100</v>
          </cell>
          <cell r="G77" t="str">
            <v>Municipal</v>
          </cell>
          <cell r="H77" t="str">
            <v>Direta/OSS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</row>
        <row r="78">
          <cell r="A78">
            <v>2749319</v>
          </cell>
          <cell r="B78">
            <v>61699567008924</v>
          </cell>
          <cell r="C78" t="str">
            <v>SPDM - Associação para o Desenvolvimento da Medicina / Hospital Municipal Universitário de Taubaté</v>
          </cell>
          <cell r="D78" t="str">
            <v>TAUBATÉ</v>
          </cell>
          <cell r="E78" t="str">
            <v>TAUBATE</v>
          </cell>
          <cell r="F78">
            <v>355410</v>
          </cell>
          <cell r="G78" t="str">
            <v>Municipal</v>
          </cell>
          <cell r="H78" t="str">
            <v>Direta/OSS</v>
          </cell>
          <cell r="I78">
            <v>4860</v>
          </cell>
          <cell r="J78">
            <v>7</v>
          </cell>
          <cell r="K78">
            <v>4860</v>
          </cell>
          <cell r="M78">
            <v>850</v>
          </cell>
        </row>
        <row r="79">
          <cell r="A79">
            <v>2750538</v>
          </cell>
          <cell r="B79">
            <v>57326118000121</v>
          </cell>
          <cell r="C79" t="str">
            <v>Autarquia Hospital Municipal de Iepê</v>
          </cell>
          <cell r="D79" t="str">
            <v>PRESIDENTE PRUDENTE</v>
          </cell>
          <cell r="E79" t="str">
            <v>IEPE</v>
          </cell>
          <cell r="F79">
            <v>351990</v>
          </cell>
          <cell r="G79" t="str">
            <v>Municipal</v>
          </cell>
          <cell r="H79" t="str">
            <v>Direta/OSS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</row>
        <row r="80">
          <cell r="A80">
            <v>2751860</v>
          </cell>
          <cell r="B80">
            <v>46392148001868</v>
          </cell>
          <cell r="C80" t="str">
            <v xml:space="preserve">HOSP DIA DA RHC IPIRANGA - FLAVIO GIANNOTTI </v>
          </cell>
          <cell r="D80" t="str">
            <v>GRANDE S. PAULO</v>
          </cell>
          <cell r="E80" t="str">
            <v>SAO PAULO</v>
          </cell>
          <cell r="F80">
            <v>355030</v>
          </cell>
          <cell r="G80" t="str">
            <v>Municipal</v>
          </cell>
          <cell r="H80" t="str">
            <v>Direta/OSS</v>
          </cell>
          <cell r="I80">
            <v>300</v>
          </cell>
          <cell r="J80">
            <v>0</v>
          </cell>
          <cell r="K80">
            <v>600</v>
          </cell>
          <cell r="M80">
            <v>110</v>
          </cell>
        </row>
        <row r="81">
          <cell r="A81">
            <v>2751925</v>
          </cell>
          <cell r="B81">
            <v>11344038000106</v>
          </cell>
          <cell r="C81" t="str">
            <v>Hospital Dia Rede Cidade Ademar</v>
          </cell>
          <cell r="D81" t="str">
            <v>GRANDE S. PAULO</v>
          </cell>
          <cell r="E81" t="str">
            <v>SAO PAULO</v>
          </cell>
          <cell r="F81">
            <v>355030</v>
          </cell>
          <cell r="G81" t="str">
            <v>Municipal</v>
          </cell>
          <cell r="H81" t="str">
            <v>Direta/OSS</v>
          </cell>
          <cell r="I81">
            <v>0</v>
          </cell>
          <cell r="J81">
            <v>0</v>
          </cell>
          <cell r="K81">
            <v>0</v>
          </cell>
          <cell r="M81">
            <v>0</v>
          </cell>
        </row>
        <row r="82">
          <cell r="A82">
            <v>2751976</v>
          </cell>
          <cell r="B82">
            <v>60742616001565</v>
          </cell>
          <cell r="C82" t="str">
            <v>UNIDADE DE INTERNAÇÃO COVID HOSPITAL DIA- SÃO MIGUEL - TITO LOPES</v>
          </cell>
          <cell r="D82" t="str">
            <v>GRANDE S. PAULO</v>
          </cell>
          <cell r="E82" t="str">
            <v>SAO PAULO</v>
          </cell>
          <cell r="F82">
            <v>355030</v>
          </cell>
          <cell r="G82" t="str">
            <v>Municipal</v>
          </cell>
          <cell r="H82" t="str">
            <v>Direta/OSS</v>
          </cell>
          <cell r="I82">
            <v>0</v>
          </cell>
          <cell r="J82">
            <v>0</v>
          </cell>
          <cell r="K82">
            <v>0</v>
          </cell>
          <cell r="M82">
            <v>0</v>
          </cell>
        </row>
        <row r="83">
          <cell r="A83">
            <v>2786680</v>
          </cell>
          <cell r="B83">
            <v>46392148003054</v>
          </cell>
          <cell r="C83" t="str">
            <v>Hospital Municipal Dr. Fernando Mauro Pires da Rocha</v>
          </cell>
          <cell r="D83" t="str">
            <v>GRANDE S. PAULO</v>
          </cell>
          <cell r="E83" t="str">
            <v>SAO PAULO</v>
          </cell>
          <cell r="F83">
            <v>355030</v>
          </cell>
          <cell r="G83" t="str">
            <v>Municipal</v>
          </cell>
          <cell r="H83" t="str">
            <v>Direta/OSS</v>
          </cell>
          <cell r="I83">
            <v>1477</v>
          </cell>
          <cell r="J83">
            <v>304</v>
          </cell>
          <cell r="K83">
            <v>2954</v>
          </cell>
          <cell r="M83">
            <v>520</v>
          </cell>
        </row>
        <row r="84">
          <cell r="A84">
            <v>2789353</v>
          </cell>
          <cell r="B84" t="str">
            <v>44959021/0001-04</v>
          </cell>
          <cell r="C84" t="str">
            <v>UPA Prof Dr Matheus Santa Maria ( UPA Rodoviario)</v>
          </cell>
          <cell r="D84" t="str">
            <v>BAIXADA SANTISTA</v>
          </cell>
          <cell r="E84" t="str">
            <v>GUARUJA</v>
          </cell>
          <cell r="F84">
            <v>351870</v>
          </cell>
          <cell r="G84" t="str">
            <v>Municipal</v>
          </cell>
          <cell r="H84" t="str">
            <v>Direta/OSS</v>
          </cell>
          <cell r="I84">
            <v>0</v>
          </cell>
          <cell r="J84">
            <v>0</v>
          </cell>
          <cell r="K84">
            <v>0</v>
          </cell>
          <cell r="M84">
            <v>0</v>
          </cell>
        </row>
        <row r="85">
          <cell r="A85">
            <v>2792346</v>
          </cell>
          <cell r="B85">
            <v>46341038000129</v>
          </cell>
          <cell r="C85" t="str">
            <v>UPA Piracicamirim "Dr. Fortunato Losso Neto" Piracicaba</v>
          </cell>
          <cell r="D85" t="str">
            <v>PIRACICABA</v>
          </cell>
          <cell r="E85" t="str">
            <v>PIRACICABA</v>
          </cell>
          <cell r="F85">
            <v>353870</v>
          </cell>
          <cell r="G85" t="str">
            <v>Municipal</v>
          </cell>
          <cell r="H85" t="str">
            <v>Direta/OSS</v>
          </cell>
          <cell r="I85">
            <v>1000</v>
          </cell>
          <cell r="J85">
            <v>100</v>
          </cell>
          <cell r="K85">
            <v>2000</v>
          </cell>
          <cell r="M85">
            <v>350</v>
          </cell>
        </row>
        <row r="86">
          <cell r="A86">
            <v>2793512</v>
          </cell>
          <cell r="B86">
            <v>11680230000165</v>
          </cell>
          <cell r="C86" t="str">
            <v>UNIDADE MISTA DE SAÚDE DE DUMONT</v>
          </cell>
          <cell r="D86" t="str">
            <v>RIBEIRÃO PRETO</v>
          </cell>
          <cell r="E86" t="str">
            <v>DUMONT</v>
          </cell>
          <cell r="F86">
            <v>351460</v>
          </cell>
          <cell r="G86" t="str">
            <v>Municipal</v>
          </cell>
          <cell r="H86" t="str">
            <v>Direta/OSS</v>
          </cell>
          <cell r="I86">
            <v>0</v>
          </cell>
          <cell r="J86">
            <v>0</v>
          </cell>
          <cell r="K86">
            <v>100</v>
          </cell>
          <cell r="M86">
            <v>20</v>
          </cell>
        </row>
        <row r="87">
          <cell r="A87">
            <v>2825260</v>
          </cell>
          <cell r="B87" t="str">
            <v>45.787.660/0001-00</v>
          </cell>
          <cell r="C87" t="str">
            <v>Unidade de Pronto Atendimento UPA Makarenko</v>
          </cell>
          <cell r="D87" t="str">
            <v>CAMPINAS</v>
          </cell>
          <cell r="E87" t="str">
            <v>SUMARE</v>
          </cell>
          <cell r="F87">
            <v>355240</v>
          </cell>
          <cell r="G87" t="str">
            <v>Municipal</v>
          </cell>
          <cell r="H87" t="str">
            <v>Direta/OSS</v>
          </cell>
          <cell r="I87">
            <v>350</v>
          </cell>
          <cell r="J87">
            <v>2</v>
          </cell>
          <cell r="K87">
            <v>700</v>
          </cell>
          <cell r="M87">
            <v>120</v>
          </cell>
        </row>
        <row r="88">
          <cell r="A88">
            <v>3021378</v>
          </cell>
          <cell r="B88">
            <v>46177523000109</v>
          </cell>
          <cell r="C88" t="str">
            <v>HOSPITAL MUNICIPAL DE SÃO VICENTE</v>
          </cell>
          <cell r="D88" t="str">
            <v>BAIXADA SANTISTA</v>
          </cell>
          <cell r="E88" t="str">
            <v>SAO VICENTE</v>
          </cell>
          <cell r="F88">
            <v>355100</v>
          </cell>
          <cell r="G88" t="str">
            <v>Municipal</v>
          </cell>
          <cell r="H88" t="str">
            <v>Direta/OSS</v>
          </cell>
          <cell r="I88">
            <v>500</v>
          </cell>
          <cell r="J88">
            <v>325</v>
          </cell>
          <cell r="K88">
            <v>1000</v>
          </cell>
          <cell r="M88">
            <v>180</v>
          </cell>
        </row>
        <row r="89">
          <cell r="A89">
            <v>3212130</v>
          </cell>
          <cell r="B89">
            <v>61699567000354</v>
          </cell>
          <cell r="C89" t="str">
            <v xml:space="preserve">SPDM - ASSOCIAÇÃO PAULISTA PARA O DESENVOLVIMENTO DA MEDICINA </v>
          </cell>
          <cell r="D89" t="str">
            <v>GRANDE S. PAULO</v>
          </cell>
          <cell r="E89" t="str">
            <v>SAO PAULO</v>
          </cell>
          <cell r="F89">
            <v>355030</v>
          </cell>
          <cell r="G89" t="str">
            <v>Municipal</v>
          </cell>
          <cell r="H89" t="str">
            <v>Direta/OSS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</row>
        <row r="90">
          <cell r="A90">
            <v>3636429</v>
          </cell>
          <cell r="B90">
            <v>44477909000100</v>
          </cell>
          <cell r="C90" t="str">
            <v>Pronto Atendimento Zona Sul</v>
          </cell>
          <cell r="D90" t="str">
            <v>MARÍLIA</v>
          </cell>
          <cell r="E90" t="str">
            <v>MARILIA</v>
          </cell>
          <cell r="F90">
            <v>352900</v>
          </cell>
          <cell r="G90" t="str">
            <v>Municipal</v>
          </cell>
          <cell r="H90" t="str">
            <v>Direta/OSS</v>
          </cell>
          <cell r="I90">
            <v>2100</v>
          </cell>
          <cell r="J90">
            <v>5</v>
          </cell>
          <cell r="K90">
            <v>2100</v>
          </cell>
          <cell r="M90">
            <v>370</v>
          </cell>
        </row>
        <row r="91">
          <cell r="A91">
            <v>4047184</v>
          </cell>
          <cell r="B91">
            <v>45276128000110</v>
          </cell>
          <cell r="C91" t="str">
            <v>UPA DR ANTONIO ALONSO MARTINEZ VILA XAVIER</v>
          </cell>
          <cell r="D91" t="str">
            <v>ARARAQUARA</v>
          </cell>
          <cell r="E91" t="str">
            <v>ARARAQUARA</v>
          </cell>
          <cell r="F91">
            <v>350320</v>
          </cell>
          <cell r="G91" t="str">
            <v>Municipal</v>
          </cell>
          <cell r="H91" t="str">
            <v>Direta/OSS</v>
          </cell>
          <cell r="I91">
            <v>0</v>
          </cell>
          <cell r="J91">
            <v>0</v>
          </cell>
          <cell r="K91">
            <v>0</v>
          </cell>
          <cell r="M91">
            <v>0</v>
          </cell>
        </row>
        <row r="92">
          <cell r="A92">
            <v>5200105</v>
          </cell>
          <cell r="B92" t="str">
            <v>67.642.496/0005-00</v>
          </cell>
          <cell r="C92" t="str">
            <v>Hospital Municipal Pimentas Bonsucesso</v>
          </cell>
          <cell r="D92" t="str">
            <v>GRANDE S. PAULO</v>
          </cell>
          <cell r="E92" t="str">
            <v>GUARULHOS</v>
          </cell>
          <cell r="F92">
            <v>351880</v>
          </cell>
          <cell r="G92" t="str">
            <v>Municipal</v>
          </cell>
          <cell r="H92" t="str">
            <v>Direta/OSS</v>
          </cell>
          <cell r="I92">
            <v>30</v>
          </cell>
          <cell r="J92">
            <v>0</v>
          </cell>
          <cell r="K92">
            <v>60</v>
          </cell>
          <cell r="M92">
            <v>20</v>
          </cell>
        </row>
        <row r="93">
          <cell r="A93">
            <v>5272327</v>
          </cell>
          <cell r="B93">
            <v>46578506000183</v>
          </cell>
          <cell r="C93" t="str">
            <v>Farmácia/Almoxarifado da Saúde - Prefeitura da Estância Balneária de Mongaguá</v>
          </cell>
          <cell r="D93" t="str">
            <v>BAIXADA SANTISTA</v>
          </cell>
          <cell r="E93" t="str">
            <v>MONGAGUA</v>
          </cell>
          <cell r="F93">
            <v>353110</v>
          </cell>
          <cell r="G93" t="str">
            <v>Municipal</v>
          </cell>
          <cell r="H93" t="str">
            <v>Direta/OSS</v>
          </cell>
          <cell r="I93">
            <v>50</v>
          </cell>
          <cell r="J93">
            <v>25</v>
          </cell>
          <cell r="K93">
            <v>100</v>
          </cell>
          <cell r="M93">
            <v>20</v>
          </cell>
        </row>
        <row r="94">
          <cell r="A94">
            <v>5420938</v>
          </cell>
          <cell r="B94">
            <v>60742616001301</v>
          </cell>
          <cell r="C94" t="str">
            <v>Hospital Municipal Cidade Tiradentes Carmem Prudente</v>
          </cell>
          <cell r="D94" t="str">
            <v>GRANDE S. PAULO</v>
          </cell>
          <cell r="E94" t="str">
            <v>SAO PAULO</v>
          </cell>
          <cell r="F94">
            <v>355030</v>
          </cell>
          <cell r="G94" t="str">
            <v>Municipal</v>
          </cell>
          <cell r="H94" t="str">
            <v>Direta/OSS</v>
          </cell>
          <cell r="I94">
            <v>1500</v>
          </cell>
          <cell r="J94">
            <v>100</v>
          </cell>
          <cell r="K94">
            <v>3000</v>
          </cell>
          <cell r="M94">
            <v>530</v>
          </cell>
        </row>
        <row r="95">
          <cell r="A95">
            <v>5935857</v>
          </cell>
          <cell r="B95">
            <v>59307595000175</v>
          </cell>
          <cell r="C95" t="str">
            <v>HOSPITAL MUNICIPAL DE EMERGÊNCIAS ALBERT SABIN</v>
          </cell>
          <cell r="D95" t="str">
            <v>GRANDE S. PAULO</v>
          </cell>
          <cell r="E95" t="str">
            <v>SAO CAETANO DO SUL</v>
          </cell>
          <cell r="F95">
            <v>354880</v>
          </cell>
          <cell r="G95" t="str">
            <v>Municipal</v>
          </cell>
          <cell r="H95" t="str">
            <v>Direta/OSS</v>
          </cell>
          <cell r="I95">
            <v>0</v>
          </cell>
          <cell r="J95">
            <v>0</v>
          </cell>
          <cell r="K95">
            <v>0</v>
          </cell>
          <cell r="M95">
            <v>0</v>
          </cell>
        </row>
        <row r="96">
          <cell r="A96">
            <v>6020917</v>
          </cell>
          <cell r="B96">
            <v>57571275000879</v>
          </cell>
          <cell r="C96" t="str">
            <v>Hospital da Mulher Maria José dos Santos Stein</v>
          </cell>
          <cell r="D96" t="str">
            <v>GRANDE S. PAULO</v>
          </cell>
          <cell r="E96" t="str">
            <v>SANTO ANDRE</v>
          </cell>
          <cell r="F96">
            <v>354780</v>
          </cell>
          <cell r="G96" t="str">
            <v>Municipal</v>
          </cell>
          <cell r="H96" t="str">
            <v>Direta/OSS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</row>
        <row r="97">
          <cell r="A97">
            <v>6048110</v>
          </cell>
          <cell r="B97">
            <v>46523031000128</v>
          </cell>
          <cell r="C97" t="str">
            <v>PRONTO SOCORRO MUNICIPAL DE ITAPEVI</v>
          </cell>
          <cell r="D97" t="str">
            <v>GRANDE S. PAULO</v>
          </cell>
          <cell r="E97" t="str">
            <v>ITAPEVI</v>
          </cell>
          <cell r="F97">
            <v>352250</v>
          </cell>
          <cell r="G97" t="str">
            <v>Municipal</v>
          </cell>
          <cell r="H97" t="str">
            <v>Direta/OSS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</row>
        <row r="98">
          <cell r="A98">
            <v>6095666</v>
          </cell>
          <cell r="B98">
            <v>61699567001830</v>
          </cell>
          <cell r="C98" t="str">
            <v>Hospital Municipal de Barueri Dr Francisco Mouran</v>
          </cell>
          <cell r="D98" t="str">
            <v>GRANDE S. PAULO</v>
          </cell>
          <cell r="E98" t="str">
            <v>BARUERI</v>
          </cell>
          <cell r="F98">
            <v>350570</v>
          </cell>
          <cell r="G98" t="str">
            <v>Municipal</v>
          </cell>
          <cell r="H98" t="str">
            <v>Direta/OSS</v>
          </cell>
          <cell r="I98">
            <v>0</v>
          </cell>
          <cell r="J98">
            <v>750</v>
          </cell>
          <cell r="K98">
            <v>0</v>
          </cell>
          <cell r="M98">
            <v>0</v>
          </cell>
        </row>
        <row r="99">
          <cell r="A99">
            <v>6270107</v>
          </cell>
          <cell r="B99">
            <v>46588950000180</v>
          </cell>
          <cell r="C99" t="str">
            <v>PRONTO SOCORRO SANTO ANTONIO</v>
          </cell>
          <cell r="D99" t="str">
            <v>S. JOSÉ R. PRETO</v>
          </cell>
          <cell r="E99" t="str">
            <v>SAO JOSE DO RIO PRETO</v>
          </cell>
          <cell r="F99">
            <v>354980</v>
          </cell>
          <cell r="G99" t="str">
            <v>Municipal</v>
          </cell>
          <cell r="H99" t="str">
            <v>Direta/OSS</v>
          </cell>
          <cell r="I99">
            <v>0</v>
          </cell>
          <cell r="J99">
            <v>0</v>
          </cell>
          <cell r="K99">
            <v>0</v>
          </cell>
          <cell r="M99">
            <v>0</v>
          </cell>
        </row>
        <row r="100">
          <cell r="A100">
            <v>6270131</v>
          </cell>
          <cell r="B100">
            <v>46588950000180</v>
          </cell>
          <cell r="C100" t="str">
            <v>UPA JAGUARE</v>
          </cell>
          <cell r="D100" t="str">
            <v>S. JOSÉ R. PRETO</v>
          </cell>
          <cell r="E100" t="str">
            <v>SAO JOSE DO RIO PRETO</v>
          </cell>
          <cell r="F100">
            <v>354980</v>
          </cell>
          <cell r="G100" t="str">
            <v>Municipal</v>
          </cell>
          <cell r="H100" t="str">
            <v>Direta/OSS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</row>
        <row r="101">
          <cell r="A101">
            <v>6603378</v>
          </cell>
          <cell r="B101" t="str">
            <v>46.634.309.001-34</v>
          </cell>
          <cell r="C101" t="str">
            <v>Hospital Municipal Leonardus Van Mellis</v>
          </cell>
          <cell r="D101" t="str">
            <v>BAURU</v>
          </cell>
          <cell r="E101" t="str">
            <v>PARANAPANEMA</v>
          </cell>
          <cell r="F101">
            <v>353580</v>
          </cell>
          <cell r="G101" t="str">
            <v>Municipal</v>
          </cell>
          <cell r="H101" t="str">
            <v>Direta/OSS</v>
          </cell>
          <cell r="I101">
            <v>100</v>
          </cell>
          <cell r="J101">
            <v>5</v>
          </cell>
          <cell r="K101">
            <v>200</v>
          </cell>
          <cell r="M101">
            <v>40</v>
          </cell>
        </row>
        <row r="102">
          <cell r="A102">
            <v>6680968</v>
          </cell>
          <cell r="B102">
            <v>45755238000165</v>
          </cell>
          <cell r="C102" t="str">
            <v>UBS Irmã Luizinha Mercante - Hospital Santo Antônio</v>
          </cell>
          <cell r="D102" t="str">
            <v>CAMPINAS</v>
          </cell>
          <cell r="E102" t="str">
            <v>MORUNGABA</v>
          </cell>
          <cell r="F102">
            <v>353200</v>
          </cell>
          <cell r="G102" t="str">
            <v>Municipal</v>
          </cell>
          <cell r="H102" t="str">
            <v>Direta/OSS</v>
          </cell>
          <cell r="I102">
            <v>30</v>
          </cell>
          <cell r="J102">
            <v>0</v>
          </cell>
          <cell r="K102">
            <v>60</v>
          </cell>
          <cell r="M102">
            <v>20</v>
          </cell>
        </row>
        <row r="103">
          <cell r="A103">
            <v>6938361</v>
          </cell>
          <cell r="B103">
            <v>59307595000175</v>
          </cell>
          <cell r="C103" t="str">
            <v>HOSPITAL SAO CAETANO</v>
          </cell>
          <cell r="D103" t="str">
            <v>GRANDE S. PAULO</v>
          </cell>
          <cell r="E103" t="str">
            <v>SAO CAETANO DO SUL</v>
          </cell>
          <cell r="F103">
            <v>354880</v>
          </cell>
          <cell r="G103" t="str">
            <v>Municipal</v>
          </cell>
          <cell r="H103" t="str">
            <v>Direta/OSS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</row>
        <row r="104">
          <cell r="A104">
            <v>6998704</v>
          </cell>
          <cell r="B104">
            <v>58200015000183</v>
          </cell>
          <cell r="C104" t="str">
            <v>COMPLEXO HOSPITALAR DOS ESTIVADORES</v>
          </cell>
          <cell r="D104" t="str">
            <v>BAIXADA SANTISTA</v>
          </cell>
          <cell r="E104" t="str">
            <v>SANTOS</v>
          </cell>
          <cell r="F104">
            <v>354850</v>
          </cell>
          <cell r="G104" t="str">
            <v>Municipal</v>
          </cell>
          <cell r="H104" t="str">
            <v>Direta/OSS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</row>
        <row r="105">
          <cell r="A105">
            <v>7019076</v>
          </cell>
          <cell r="B105">
            <v>68311216000888</v>
          </cell>
          <cell r="C105" t="str">
            <v>UNIDADE DE INTERNAÇÃO DE COVID HOSPITAL DIA BRASILANDIA FO</v>
          </cell>
          <cell r="D105" t="str">
            <v>GRANDE S. PAULO</v>
          </cell>
          <cell r="E105" t="str">
            <v>SAO PAULO</v>
          </cell>
          <cell r="F105">
            <v>355030</v>
          </cell>
          <cell r="G105" t="str">
            <v>Municipal</v>
          </cell>
          <cell r="H105" t="str">
            <v>Direta/OSS</v>
          </cell>
          <cell r="I105">
            <v>1440</v>
          </cell>
          <cell r="J105">
            <v>0</v>
          </cell>
          <cell r="K105">
            <v>2880</v>
          </cell>
          <cell r="M105">
            <v>500</v>
          </cell>
        </row>
        <row r="106">
          <cell r="A106">
            <v>7094132</v>
          </cell>
          <cell r="B106">
            <v>56900848000121</v>
          </cell>
          <cell r="C106" t="str">
            <v>UNIDADE DE PRONTO ATENDIMENTO</v>
          </cell>
          <cell r="D106" t="str">
            <v>GRANDE S. PAULO</v>
          </cell>
          <cell r="E106" t="str">
            <v>SANTA ISABEL</v>
          </cell>
          <cell r="F106">
            <v>354680</v>
          </cell>
          <cell r="G106" t="str">
            <v>Municipal</v>
          </cell>
          <cell r="H106" t="str">
            <v>Direta/OSS</v>
          </cell>
          <cell r="I106">
            <v>300</v>
          </cell>
          <cell r="J106">
            <v>25</v>
          </cell>
          <cell r="K106">
            <v>600</v>
          </cell>
          <cell r="M106">
            <v>110</v>
          </cell>
        </row>
        <row r="107">
          <cell r="A107">
            <v>7130341</v>
          </cell>
          <cell r="B107">
            <v>11151946000175</v>
          </cell>
          <cell r="C107" t="str">
            <v>UPA Dr Fábio Augusto do Carmo Zacura</v>
          </cell>
          <cell r="D107" t="str">
            <v>MARÍLIA</v>
          </cell>
          <cell r="E107" t="str">
            <v>SANTA CRUZ DO RIO PARDO</v>
          </cell>
          <cell r="F107">
            <v>354640</v>
          </cell>
          <cell r="G107" t="str">
            <v>Municipal</v>
          </cell>
          <cell r="H107" t="str">
            <v>Direta/OSS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</row>
        <row r="108">
          <cell r="A108">
            <v>7135173</v>
          </cell>
          <cell r="B108">
            <v>46578514000120</v>
          </cell>
          <cell r="C108" t="str">
            <v>UNIDADE DE PRONTO ATENDIMENTO (UPA)</v>
          </cell>
          <cell r="D108" t="str">
            <v>BAIXADA SANTISTA</v>
          </cell>
          <cell r="E108" t="str">
            <v>PERUIBE</v>
          </cell>
          <cell r="F108">
            <v>353760</v>
          </cell>
          <cell r="G108" t="str">
            <v>Municipal</v>
          </cell>
          <cell r="H108" t="str">
            <v>Direta/OSS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</row>
        <row r="109">
          <cell r="A109">
            <v>7210094</v>
          </cell>
          <cell r="B109">
            <v>46634119000117</v>
          </cell>
          <cell r="C109" t="str">
            <v>Hospital municipal de conchas</v>
          </cell>
          <cell r="D109" t="str">
            <v>BAURU</v>
          </cell>
          <cell r="E109" t="str">
            <v>CONCHAS</v>
          </cell>
          <cell r="F109">
            <v>351230</v>
          </cell>
          <cell r="G109" t="str">
            <v>Municipal</v>
          </cell>
          <cell r="H109" t="str">
            <v>Direta/OSS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</row>
        <row r="110">
          <cell r="A110">
            <v>7373465</v>
          </cell>
          <cell r="B110">
            <v>57571275001760</v>
          </cell>
          <cell r="C110" t="str">
            <v>HOSPITAL DE CLINICAS MUNICIPAL</v>
          </cell>
          <cell r="D110" t="str">
            <v>GRANDE S. PAULO</v>
          </cell>
          <cell r="E110" t="str">
            <v>SAO BERNARDO DO CAMPO</v>
          </cell>
          <cell r="F110">
            <v>354870</v>
          </cell>
          <cell r="G110" t="str">
            <v>Municipal</v>
          </cell>
          <cell r="H110" t="str">
            <v>Direta/OSS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</row>
        <row r="111">
          <cell r="A111">
            <v>7378394</v>
          </cell>
          <cell r="B111">
            <v>66518267000264</v>
          </cell>
          <cell r="C111" t="str">
            <v>HOSPITAL DIA M´BOI MIRIM II</v>
          </cell>
          <cell r="D111" t="str">
            <v>GRANDE S. PAULO</v>
          </cell>
          <cell r="E111" t="str">
            <v>SAO PAULO</v>
          </cell>
          <cell r="F111">
            <v>355030</v>
          </cell>
          <cell r="G111" t="str">
            <v>Municipal</v>
          </cell>
          <cell r="H111" t="str">
            <v>Direta/OSS</v>
          </cell>
          <cell r="I111">
            <v>150</v>
          </cell>
          <cell r="J111">
            <v>0</v>
          </cell>
          <cell r="K111">
            <v>300</v>
          </cell>
          <cell r="M111">
            <v>50</v>
          </cell>
        </row>
        <row r="112">
          <cell r="A112">
            <v>7463030</v>
          </cell>
          <cell r="B112">
            <v>46352746000165</v>
          </cell>
          <cell r="C112" t="str">
            <v>UPA UNIDADE DE PRONTO ATENDIMENTO 24H VILA DAVI</v>
          </cell>
          <cell r="D112" t="str">
            <v>CAMPINAS</v>
          </cell>
          <cell r="E112" t="str">
            <v>BRAGANCA PAULISTA</v>
          </cell>
          <cell r="F112">
            <v>350760</v>
          </cell>
          <cell r="G112" t="str">
            <v>Municipal</v>
          </cell>
          <cell r="H112" t="str">
            <v>Direta/OSS</v>
          </cell>
          <cell r="I112">
            <v>600</v>
          </cell>
          <cell r="J112">
            <v>4</v>
          </cell>
          <cell r="K112">
            <v>1200</v>
          </cell>
          <cell r="M112">
            <v>210</v>
          </cell>
        </row>
        <row r="113">
          <cell r="A113">
            <v>7473702</v>
          </cell>
          <cell r="B113">
            <v>57571275000445</v>
          </cell>
          <cell r="C113" t="str">
            <v>Hospital Municipal de Mogi das Cruzes</v>
          </cell>
          <cell r="D113" t="str">
            <v>GRANDE S. PAULO</v>
          </cell>
          <cell r="E113" t="str">
            <v>MOGI DAS CRUZES</v>
          </cell>
          <cell r="F113">
            <v>353060</v>
          </cell>
          <cell r="G113" t="str">
            <v>Municipal</v>
          </cell>
          <cell r="H113" t="str">
            <v>Direta/OSS</v>
          </cell>
          <cell r="I113">
            <v>150</v>
          </cell>
          <cell r="J113">
            <v>0</v>
          </cell>
          <cell r="K113">
            <v>150</v>
          </cell>
          <cell r="M113">
            <v>30</v>
          </cell>
        </row>
        <row r="114">
          <cell r="A114">
            <v>7494068</v>
          </cell>
          <cell r="B114">
            <v>46316600000164</v>
          </cell>
          <cell r="C114" t="str">
            <v>UPA SADAKO SEDOGUTI</v>
          </cell>
          <cell r="D114" t="str">
            <v>GRANDE S. PAULO</v>
          </cell>
          <cell r="E114" t="str">
            <v>ITAQUAQUECETUBA</v>
          </cell>
          <cell r="F114">
            <v>352310</v>
          </cell>
          <cell r="G114" t="str">
            <v>Municipal</v>
          </cell>
          <cell r="H114" t="str">
            <v>Direta/OSS</v>
          </cell>
          <cell r="I114">
            <v>200</v>
          </cell>
          <cell r="J114">
            <v>0</v>
          </cell>
          <cell r="K114">
            <v>400</v>
          </cell>
          <cell r="M114">
            <v>70</v>
          </cell>
        </row>
        <row r="115">
          <cell r="A115">
            <v>7640307</v>
          </cell>
          <cell r="B115">
            <v>46179941000135</v>
          </cell>
          <cell r="C115" t="str">
            <v>Unidade de Pronto Atendimento – UPA 24h Ruy Silva</v>
          </cell>
          <cell r="D115" t="str">
            <v>MARÍLIA</v>
          </cell>
          <cell r="E115" t="str">
            <v>ASSIS</v>
          </cell>
          <cell r="F115">
            <v>350400</v>
          </cell>
          <cell r="G115" t="str">
            <v>Municipal</v>
          </cell>
          <cell r="H115" t="str">
            <v>Direta/OSS</v>
          </cell>
          <cell r="I115">
            <v>4200</v>
          </cell>
          <cell r="J115">
            <v>0</v>
          </cell>
          <cell r="K115">
            <v>4500</v>
          </cell>
          <cell r="M115">
            <v>790</v>
          </cell>
        </row>
        <row r="116">
          <cell r="A116">
            <v>7682581</v>
          </cell>
          <cell r="B116">
            <v>46523171000104</v>
          </cell>
          <cell r="C116" t="str">
            <v>PS JOSE IBRAHIN</v>
          </cell>
          <cell r="D116" t="str">
            <v>GRANDE S. PAULO</v>
          </cell>
          <cell r="E116" t="str">
            <v>Osasco</v>
          </cell>
          <cell r="F116">
            <v>353440</v>
          </cell>
          <cell r="G116" t="str">
            <v>Municipal</v>
          </cell>
          <cell r="H116" t="str">
            <v>Direta/OSS</v>
          </cell>
          <cell r="I116">
            <v>2500</v>
          </cell>
          <cell r="J116">
            <v>130</v>
          </cell>
          <cell r="K116">
            <v>5000</v>
          </cell>
          <cell r="M116">
            <v>870</v>
          </cell>
        </row>
        <row r="117">
          <cell r="A117">
            <v>7711077</v>
          </cell>
          <cell r="B117">
            <v>46578498000175</v>
          </cell>
          <cell r="C117" t="str">
            <v>Unidade de Pronto Atendimento</v>
          </cell>
          <cell r="D117" t="str">
            <v>BAIXADA SANTISTA</v>
          </cell>
          <cell r="E117" t="str">
            <v>ITANHAEM</v>
          </cell>
          <cell r="F117">
            <v>352210</v>
          </cell>
          <cell r="G117" t="str">
            <v>Municipal</v>
          </cell>
          <cell r="H117" t="str">
            <v>Direta/OSS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</row>
        <row r="118">
          <cell r="A118">
            <v>7792115</v>
          </cell>
          <cell r="B118">
            <v>6258092000190</v>
          </cell>
          <cell r="C118" t="str">
            <v>instituto innovare - UPA 24hrs</v>
          </cell>
          <cell r="D118" t="str">
            <v>RIBEIRÃO PRETO</v>
          </cell>
          <cell r="E118" t="str">
            <v>SERTAOZINHO</v>
          </cell>
          <cell r="F118">
            <v>355170</v>
          </cell>
          <cell r="G118" t="str">
            <v>Municipal</v>
          </cell>
          <cell r="H118" t="str">
            <v>Direta/OSS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</row>
        <row r="119">
          <cell r="A119">
            <v>7806116</v>
          </cell>
          <cell r="B119">
            <v>46316600000164</v>
          </cell>
          <cell r="C119" t="str">
            <v>cs24hs itaquaquecetuba</v>
          </cell>
          <cell r="D119" t="str">
            <v>GRANDE S. PAULO</v>
          </cell>
          <cell r="E119" t="str">
            <v>ITAQUAQUECETUBA</v>
          </cell>
          <cell r="F119">
            <v>352310</v>
          </cell>
          <cell r="G119" t="str">
            <v>Municipal</v>
          </cell>
          <cell r="H119" t="str">
            <v>Direta/OSS</v>
          </cell>
          <cell r="I119">
            <v>50</v>
          </cell>
          <cell r="J119">
            <v>0</v>
          </cell>
          <cell r="K119">
            <v>100</v>
          </cell>
          <cell r="M119">
            <v>20</v>
          </cell>
        </row>
        <row r="120">
          <cell r="A120">
            <v>7868499</v>
          </cell>
          <cell r="B120">
            <v>46523114000117</v>
          </cell>
          <cell r="C120" t="str">
            <v>Unidade de pronto atendimento Zilda Arns</v>
          </cell>
          <cell r="D120" t="str">
            <v>GRANDE S. PAULO</v>
          </cell>
          <cell r="E120" t="str">
            <v>EMBU DAS ARTES</v>
          </cell>
          <cell r="F120">
            <v>351500</v>
          </cell>
          <cell r="G120" t="str">
            <v>Municipal</v>
          </cell>
          <cell r="H120" t="str">
            <v>Direta/OSS</v>
          </cell>
          <cell r="I120">
            <v>500</v>
          </cell>
          <cell r="J120">
            <v>0</v>
          </cell>
          <cell r="K120">
            <v>1000</v>
          </cell>
          <cell r="M120">
            <v>180</v>
          </cell>
        </row>
        <row r="121">
          <cell r="A121">
            <v>7892985</v>
          </cell>
          <cell r="B121">
            <v>9528436000203</v>
          </cell>
          <cell r="C121" t="str">
            <v>UNIDADE DE PRONTO ATENDIMENTO UPA REGIAO NORTE</v>
          </cell>
          <cell r="D121" t="str">
            <v>MARÍLIA</v>
          </cell>
          <cell r="E121" t="str">
            <v>MARILIA</v>
          </cell>
          <cell r="F121">
            <v>352900</v>
          </cell>
          <cell r="G121" t="str">
            <v>Municipal</v>
          </cell>
          <cell r="H121" t="str">
            <v>Direta/OSS</v>
          </cell>
          <cell r="I121">
            <v>600</v>
          </cell>
          <cell r="J121">
            <v>0</v>
          </cell>
          <cell r="K121">
            <v>1200</v>
          </cell>
          <cell r="M121">
            <v>210</v>
          </cell>
        </row>
        <row r="122">
          <cell r="A122">
            <v>7947984</v>
          </cell>
          <cell r="B122">
            <v>45699626000176</v>
          </cell>
          <cell r="C122" t="str">
            <v xml:space="preserve">COMPLEXO MUNICIPAL DE SAÚDE </v>
          </cell>
          <cell r="D122" t="str">
            <v>TAUBATÉ</v>
          </cell>
          <cell r="E122" t="str">
            <v>CAMPOS DO JORDAO</v>
          </cell>
          <cell r="F122">
            <v>350970</v>
          </cell>
          <cell r="G122" t="str">
            <v>Municipal</v>
          </cell>
          <cell r="H122" t="str">
            <v>Direta/OSS</v>
          </cell>
          <cell r="I122">
            <v>0</v>
          </cell>
          <cell r="J122">
            <v>0</v>
          </cell>
          <cell r="K122">
            <v>0</v>
          </cell>
          <cell r="M122">
            <v>0</v>
          </cell>
        </row>
        <row r="123">
          <cell r="A123">
            <v>7958250</v>
          </cell>
          <cell r="B123">
            <v>55356653000108</v>
          </cell>
          <cell r="C123" t="str">
            <v>UPA ANA JACINTA</v>
          </cell>
          <cell r="D123" t="str">
            <v>PRESIDENTE PRUDENTE</v>
          </cell>
          <cell r="E123" t="str">
            <v>PRESIDENTE PRUDENTE</v>
          </cell>
          <cell r="F123">
            <v>354140</v>
          </cell>
          <cell r="G123" t="str">
            <v>Municipal</v>
          </cell>
          <cell r="H123" t="str">
            <v>Direta/OSS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</row>
        <row r="124">
          <cell r="A124">
            <v>7979649</v>
          </cell>
          <cell r="B124">
            <v>46392130000380</v>
          </cell>
          <cell r="C124" t="str">
            <v>Hosp Dia Rede Hora Certa Vila Guilherme</v>
          </cell>
          <cell r="D124" t="str">
            <v>GRANDE S. PAULO</v>
          </cell>
          <cell r="E124" t="str">
            <v>SAO PAULO</v>
          </cell>
          <cell r="F124">
            <v>355030</v>
          </cell>
          <cell r="G124" t="str">
            <v>Municipal</v>
          </cell>
          <cell r="H124" t="str">
            <v>Direta/OSS</v>
          </cell>
          <cell r="I124">
            <v>250</v>
          </cell>
          <cell r="J124">
            <v>54</v>
          </cell>
          <cell r="K124">
            <v>500</v>
          </cell>
          <cell r="M124">
            <v>90</v>
          </cell>
        </row>
        <row r="125">
          <cell r="A125">
            <v>7992890</v>
          </cell>
          <cell r="B125">
            <v>68311216000373</v>
          </cell>
          <cell r="C125" t="str">
            <v>UNIDADE DE INTERNACAO COVID HOSPITAL DIA CAPELA DO SOCORRO</v>
          </cell>
          <cell r="D125" t="str">
            <v>GRANDE S. PAULO</v>
          </cell>
          <cell r="E125" t="str">
            <v>SAO PAULO</v>
          </cell>
          <cell r="F125">
            <v>355030</v>
          </cell>
          <cell r="G125" t="str">
            <v>Municipal</v>
          </cell>
          <cell r="H125" t="str">
            <v>Direta/OSS</v>
          </cell>
          <cell r="I125">
            <v>5000</v>
          </cell>
          <cell r="J125">
            <v>360</v>
          </cell>
          <cell r="K125">
            <v>10000</v>
          </cell>
          <cell r="M125">
            <v>1750</v>
          </cell>
        </row>
        <row r="126">
          <cell r="A126">
            <v>9067205</v>
          </cell>
          <cell r="B126">
            <v>47842836000105</v>
          </cell>
          <cell r="C126" t="str">
            <v>UPA 24 HORAS DRA MARIZE REIS STEFANINI FERNANDOPOLIS</v>
          </cell>
          <cell r="D126" t="str">
            <v>S. JOSÉ R. PRETO</v>
          </cell>
          <cell r="E126" t="str">
            <v xml:space="preserve"> FERNANDOPOLIS</v>
          </cell>
          <cell r="F126">
            <v>351550</v>
          </cell>
          <cell r="G126" t="str">
            <v>Municipal</v>
          </cell>
          <cell r="H126" t="str">
            <v>Direta/OSS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</row>
        <row r="127">
          <cell r="A127">
            <v>9208127</v>
          </cell>
          <cell r="B127">
            <v>15532870000189</v>
          </cell>
          <cell r="C127" t="str">
            <v>INSTITUTO MEDIZIN DE SAUDE - IMEDIS</v>
          </cell>
          <cell r="D127" t="str">
            <v>CAMPINAS</v>
          </cell>
          <cell r="E127" t="str">
            <v>ARTUR NOGUEIRA</v>
          </cell>
          <cell r="F127">
            <v>350380</v>
          </cell>
          <cell r="G127" t="str">
            <v>Municipal</v>
          </cell>
          <cell r="H127" t="str">
            <v>Direta/OSS</v>
          </cell>
          <cell r="I127">
            <v>1250</v>
          </cell>
          <cell r="J127">
            <v>0</v>
          </cell>
          <cell r="K127">
            <v>1000</v>
          </cell>
          <cell r="M127">
            <v>180</v>
          </cell>
        </row>
        <row r="128">
          <cell r="A128">
            <v>9267263</v>
          </cell>
          <cell r="B128">
            <v>45276128000110</v>
          </cell>
          <cell r="C128" t="str">
            <v>UNIDADE DE RETAGUARDA DE URGÊNCIA E DIAGNÓSTICO DO MELHADO</v>
          </cell>
          <cell r="D128" t="str">
            <v>ARARAQUARA</v>
          </cell>
          <cell r="E128" t="str">
            <v>ARARAQUARA</v>
          </cell>
          <cell r="F128">
            <v>350320</v>
          </cell>
          <cell r="G128" t="str">
            <v>Municipal</v>
          </cell>
          <cell r="H128" t="str">
            <v>Direta/OSS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</row>
        <row r="129">
          <cell r="A129">
            <v>9439897</v>
          </cell>
          <cell r="B129">
            <v>46352746000165</v>
          </cell>
          <cell r="C129" t="str">
            <v>UPA UNIDADE DE PRONTO ATENDIMENTO 24 HORAS BOM JESUS</v>
          </cell>
          <cell r="D129" t="str">
            <v>CAMPINAS</v>
          </cell>
          <cell r="E129" t="str">
            <v xml:space="preserve"> BRAGANCA PAULISTA</v>
          </cell>
          <cell r="F129">
            <v>350760</v>
          </cell>
          <cell r="G129" t="str">
            <v>Municipal</v>
          </cell>
          <cell r="H129" t="str">
            <v>Direta/OSS</v>
          </cell>
          <cell r="I129">
            <v>0</v>
          </cell>
          <cell r="J129">
            <v>0</v>
          </cell>
          <cell r="K129">
            <v>150</v>
          </cell>
          <cell r="M129">
            <v>30</v>
          </cell>
        </row>
        <row r="130">
          <cell r="A130">
            <v>9465464</v>
          </cell>
          <cell r="B130">
            <v>46392148005936</v>
          </cell>
          <cell r="C130" t="str">
            <v>Secretaria Municipal da Saúde – Hospital Municipal Josanias Castanha Braga</v>
          </cell>
          <cell r="D130" t="str">
            <v>GRANDE S. PAULO</v>
          </cell>
          <cell r="E130" t="str">
            <v>SAO PAULO</v>
          </cell>
          <cell r="F130">
            <v>355030</v>
          </cell>
          <cell r="G130" t="str">
            <v>Municipal</v>
          </cell>
          <cell r="H130" t="str">
            <v>Direta/OSS</v>
          </cell>
          <cell r="I130">
            <v>1250</v>
          </cell>
          <cell r="J130">
            <v>0</v>
          </cell>
          <cell r="K130">
            <v>2500</v>
          </cell>
          <cell r="M130">
            <v>440</v>
          </cell>
        </row>
        <row r="131">
          <cell r="A131">
            <v>9536248</v>
          </cell>
          <cell r="B131">
            <v>46316600000164</v>
          </cell>
          <cell r="C131" t="str">
            <v>CENTRAL DE ATENDIMENTO DA COVID-19</v>
          </cell>
          <cell r="D131" t="str">
            <v>GRANDE S. PAULO</v>
          </cell>
          <cell r="E131" t="str">
            <v>ITAQUAQUECETUBA</v>
          </cell>
          <cell r="F131">
            <v>352310</v>
          </cell>
          <cell r="G131" t="str">
            <v>Municipal</v>
          </cell>
          <cell r="H131" t="str">
            <v>Direta/OSS</v>
          </cell>
          <cell r="I131">
            <v>3000</v>
          </cell>
          <cell r="J131">
            <v>0</v>
          </cell>
          <cell r="K131">
            <v>6000</v>
          </cell>
          <cell r="M131">
            <v>1050</v>
          </cell>
        </row>
        <row r="132">
          <cell r="A132">
            <v>9545328</v>
          </cell>
          <cell r="B132">
            <v>55356653000108</v>
          </cell>
          <cell r="C132" t="str">
            <v>UPA ZONA NORTE-DR ALOISIO ANDRADE</v>
          </cell>
          <cell r="D132" t="str">
            <v>PRESIDENTE PRUDENTE</v>
          </cell>
          <cell r="E132" t="str">
            <v>PRESIDENTE PRUDENTE</v>
          </cell>
          <cell r="F132">
            <v>354140</v>
          </cell>
          <cell r="G132" t="str">
            <v>Municipal</v>
          </cell>
          <cell r="H132" t="str">
            <v>Direta/OSS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</row>
        <row r="133">
          <cell r="A133">
            <v>174378</v>
          </cell>
          <cell r="B133">
            <v>46422408000152</v>
          </cell>
          <cell r="C133" t="str">
            <v>Hospital de Campanha Santa Barbara D Oeste</v>
          </cell>
          <cell r="D133" t="str">
            <v>CAMPINAS</v>
          </cell>
          <cell r="E133" t="str">
            <v>SANTA BARBARA D'OESTE</v>
          </cell>
          <cell r="F133">
            <v>354580</v>
          </cell>
          <cell r="G133" t="str">
            <v>Municipal</v>
          </cell>
          <cell r="H133" t="str">
            <v>Priv.s. fins lucrativos</v>
          </cell>
          <cell r="I133">
            <v>0</v>
          </cell>
          <cell r="J133">
            <v>0</v>
          </cell>
          <cell r="K133">
            <v>0</v>
          </cell>
          <cell r="M133">
            <v>0</v>
          </cell>
        </row>
        <row r="134">
          <cell r="A134">
            <v>605484</v>
          </cell>
          <cell r="B134">
            <v>29174910000253</v>
          </cell>
          <cell r="C134" t="str">
            <v>AMHE MED ASSISTENCIA DE SAUDE LTDA</v>
          </cell>
          <cell r="D134" t="str">
            <v>SOROCABA</v>
          </cell>
          <cell r="E134" t="str">
            <v>SOROCABA</v>
          </cell>
          <cell r="F134">
            <v>355220</v>
          </cell>
          <cell r="G134" t="str">
            <v>Municipal</v>
          </cell>
          <cell r="H134" t="str">
            <v>Priv.s. fins lucrativos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</row>
        <row r="135">
          <cell r="A135">
            <v>2022648</v>
          </cell>
          <cell r="B135">
            <v>46045290000190</v>
          </cell>
          <cell r="C135" t="str">
            <v>IRMANDADE DE MISERICORDIA DE CAMPINAS</v>
          </cell>
          <cell r="D135" t="str">
            <v>CAMPINAS</v>
          </cell>
          <cell r="E135" t="str">
            <v>CAMPINAS</v>
          </cell>
          <cell r="F135">
            <v>350950</v>
          </cell>
          <cell r="G135" t="str">
            <v>Municipal</v>
          </cell>
          <cell r="H135" t="str">
            <v>Priv.s. fins lucrativos</v>
          </cell>
          <cell r="I135">
            <v>1877</v>
          </cell>
          <cell r="J135">
            <v>110</v>
          </cell>
          <cell r="K135">
            <v>3392</v>
          </cell>
          <cell r="M135">
            <v>590</v>
          </cell>
        </row>
        <row r="136">
          <cell r="A136">
            <v>2023016</v>
          </cell>
          <cell r="B136">
            <v>45968716000115</v>
          </cell>
          <cell r="C136" t="str">
            <v>Irmandade da Casa de Caridade São Vicente de Paulo de Cajuru</v>
          </cell>
          <cell r="D136" t="str">
            <v>RIBEIRÃO PRETO</v>
          </cell>
          <cell r="E136" t="str">
            <v>CAJURU</v>
          </cell>
          <cell r="F136">
            <v>350940</v>
          </cell>
          <cell r="G136" t="str">
            <v>Municipal</v>
          </cell>
          <cell r="H136" t="str">
            <v>Priv.s. fins lucrativos</v>
          </cell>
          <cell r="I136">
            <v>2000</v>
          </cell>
          <cell r="J136">
            <v>50</v>
          </cell>
          <cell r="K136">
            <v>4000</v>
          </cell>
          <cell r="M136">
            <v>700</v>
          </cell>
        </row>
        <row r="137">
          <cell r="A137">
            <v>2023709</v>
          </cell>
          <cell r="B137">
            <v>50119585000131</v>
          </cell>
          <cell r="C137" t="str">
            <v>Irmandade da Santa Casa de Misericórdia de Itatiba</v>
          </cell>
          <cell r="D137" t="str">
            <v>CAMPINAS</v>
          </cell>
          <cell r="E137" t="str">
            <v>ITATIBA</v>
          </cell>
          <cell r="F137">
            <v>352340</v>
          </cell>
          <cell r="G137" t="str">
            <v>Municipal</v>
          </cell>
          <cell r="H137" t="str">
            <v>Priv.s. fins lucrativos</v>
          </cell>
          <cell r="I137">
            <v>2000</v>
          </cell>
          <cell r="J137">
            <v>147</v>
          </cell>
          <cell r="K137">
            <v>4000</v>
          </cell>
          <cell r="M137">
            <v>700</v>
          </cell>
        </row>
        <row r="138">
          <cell r="A138">
            <v>2025477</v>
          </cell>
          <cell r="B138">
            <v>56896368000134</v>
          </cell>
          <cell r="C138" t="str">
            <v>IRMANDADE DE MISERICORDIA DE JABOTICABAL</v>
          </cell>
          <cell r="D138" t="str">
            <v>RIBEIRÃO PRETO</v>
          </cell>
          <cell r="E138" t="str">
            <v>JABOTICABAL</v>
          </cell>
          <cell r="F138">
            <v>352430</v>
          </cell>
          <cell r="G138" t="str">
            <v>Municipal</v>
          </cell>
          <cell r="H138" t="str">
            <v>Priv.s. fins lucrativos</v>
          </cell>
          <cell r="I138">
            <v>4875</v>
          </cell>
          <cell r="J138">
            <v>0</v>
          </cell>
          <cell r="K138">
            <v>9750</v>
          </cell>
          <cell r="M138">
            <v>1710</v>
          </cell>
        </row>
        <row r="139">
          <cell r="A139">
            <v>2025752</v>
          </cell>
          <cell r="B139">
            <v>58198524000119</v>
          </cell>
          <cell r="C139" t="str">
            <v>SANTA CASA DE SANTOS</v>
          </cell>
          <cell r="D139" t="str">
            <v>BAIXADA SANTISTA</v>
          </cell>
          <cell r="E139" t="str">
            <v>SANTOS</v>
          </cell>
          <cell r="F139">
            <v>354850</v>
          </cell>
          <cell r="G139" t="str">
            <v>Municipal</v>
          </cell>
          <cell r="H139" t="str">
            <v>Priv.s. fins lucrativos</v>
          </cell>
          <cell r="I139">
            <v>7530</v>
          </cell>
          <cell r="J139">
            <v>7525</v>
          </cell>
          <cell r="K139">
            <v>7530</v>
          </cell>
          <cell r="M139">
            <v>1320</v>
          </cell>
        </row>
        <row r="140">
          <cell r="A140">
            <v>2027186</v>
          </cell>
          <cell r="B140">
            <v>49797293000179</v>
          </cell>
          <cell r="C140" t="str">
            <v>Santa Casa de Misericórdia de Itapeva</v>
          </cell>
          <cell r="D140" t="str">
            <v>SOROCABA</v>
          </cell>
          <cell r="E140" t="str">
            <v>ITAPEVA</v>
          </cell>
          <cell r="F140">
            <v>352240</v>
          </cell>
          <cell r="G140" t="str">
            <v>Municipal</v>
          </cell>
          <cell r="H140" t="str">
            <v>Priv.s. fins lucrativos</v>
          </cell>
          <cell r="I140">
            <v>0</v>
          </cell>
          <cell r="J140">
            <v>0</v>
          </cell>
          <cell r="K140">
            <v>0</v>
          </cell>
          <cell r="M140">
            <v>0</v>
          </cell>
        </row>
        <row r="141">
          <cell r="A141">
            <v>2027356</v>
          </cell>
          <cell r="B141">
            <v>46523239000147</v>
          </cell>
          <cell r="C141" t="str">
            <v>HOSPITAL MUNICIPAL UNIVERSITÁRIO</v>
          </cell>
          <cell r="D141" t="str">
            <v>GRANDE S. PAULO</v>
          </cell>
          <cell r="E141" t="str">
            <v>SAO BERNARDO DO CAMPO</v>
          </cell>
          <cell r="F141">
            <v>354870</v>
          </cell>
          <cell r="G141" t="str">
            <v>Municipal</v>
          </cell>
          <cell r="H141" t="str">
            <v>Priv.s. fins lucrativos</v>
          </cell>
          <cell r="I141">
            <v>0</v>
          </cell>
          <cell r="J141">
            <v>0</v>
          </cell>
          <cell r="K141">
            <v>0</v>
          </cell>
          <cell r="M141">
            <v>0</v>
          </cell>
        </row>
        <row r="142">
          <cell r="A142">
            <v>2028204</v>
          </cell>
          <cell r="B142">
            <v>52852100000140</v>
          </cell>
          <cell r="C142" t="str">
            <v>Irmandade de Misericórdia do Hospital da Santa Casa de Monte Alto</v>
          </cell>
          <cell r="D142" t="str">
            <v>RIBEIRÃO PRETO</v>
          </cell>
          <cell r="E142" t="str">
            <v>MONTE ALTO</v>
          </cell>
          <cell r="F142">
            <v>353130</v>
          </cell>
          <cell r="G142" t="str">
            <v>Municipal</v>
          </cell>
          <cell r="H142" t="str">
            <v>Priv.s. fins lucrativos</v>
          </cell>
          <cell r="I142">
            <v>300</v>
          </cell>
          <cell r="J142">
            <v>500</v>
          </cell>
          <cell r="K142">
            <v>600</v>
          </cell>
          <cell r="M142">
            <v>110</v>
          </cell>
        </row>
        <row r="143">
          <cell r="A143">
            <v>2040069</v>
          </cell>
          <cell r="B143" t="str">
            <v>43.987.668/0001-87</v>
          </cell>
          <cell r="C143" t="str">
            <v>Hospital e Maternidade Jesus Maria José</v>
          </cell>
          <cell r="D143" t="str">
            <v>GRANDE S. PAULO</v>
          </cell>
          <cell r="E143" t="str">
            <v>GUARULHOS</v>
          </cell>
          <cell r="F143">
            <v>351880</v>
          </cell>
          <cell r="G143" t="str">
            <v>Municipal</v>
          </cell>
          <cell r="H143" t="str">
            <v>Priv.s. fins lucrativos</v>
          </cell>
          <cell r="I143">
            <v>50</v>
          </cell>
          <cell r="J143">
            <v>0</v>
          </cell>
          <cell r="K143">
            <v>50</v>
          </cell>
          <cell r="M143">
            <v>20</v>
          </cell>
        </row>
        <row r="144">
          <cell r="A144">
            <v>2053519</v>
          </cell>
          <cell r="B144">
            <v>52941887000116</v>
          </cell>
          <cell r="C144" t="str">
            <v>ASSOCIAÇÃO DE PROTEÇÃO A MATERNIDADE E A INFÂNCIA</v>
          </cell>
          <cell r="D144" t="str">
            <v>BARRETOS</v>
          </cell>
          <cell r="E144" t="str">
            <v>MONTE AZUL PAULISTA</v>
          </cell>
          <cell r="F144">
            <v>353150</v>
          </cell>
          <cell r="G144" t="str">
            <v>Municipal</v>
          </cell>
          <cell r="H144" t="str">
            <v>Priv.s. fins lucrativos</v>
          </cell>
          <cell r="I144">
            <v>0</v>
          </cell>
          <cell r="J144">
            <v>0</v>
          </cell>
          <cell r="K144">
            <v>50</v>
          </cell>
          <cell r="M144">
            <v>20</v>
          </cell>
        </row>
        <row r="145">
          <cell r="A145">
            <v>2058243</v>
          </cell>
          <cell r="B145">
            <v>71071666000189</v>
          </cell>
          <cell r="C145" t="str">
            <v>SANTA CASA DE MISERICORDIA DE SAO SIMAO</v>
          </cell>
          <cell r="D145" t="str">
            <v>RIBEIRÃO PRETO</v>
          </cell>
          <cell r="E145" t="str">
            <v>SAO SIMAO</v>
          </cell>
          <cell r="F145">
            <v>355090</v>
          </cell>
          <cell r="G145" t="str">
            <v>Municipal</v>
          </cell>
          <cell r="H145" t="str">
            <v>Priv.s. fins lucrativos</v>
          </cell>
          <cell r="I145">
            <v>15</v>
          </cell>
          <cell r="J145">
            <v>0</v>
          </cell>
          <cell r="K145">
            <v>30</v>
          </cell>
          <cell r="M145">
            <v>30</v>
          </cell>
        </row>
        <row r="146">
          <cell r="A146">
            <v>2075962</v>
          </cell>
          <cell r="B146">
            <v>57038952000111</v>
          </cell>
          <cell r="C146" t="str">
            <v xml:space="preserve"> Santa Casa de Misericórdia de Santo Amaro</v>
          </cell>
          <cell r="D146" t="str">
            <v>GRANDE S. PAULO</v>
          </cell>
          <cell r="E146" t="str">
            <v>SAO PAULO</v>
          </cell>
          <cell r="F146">
            <v>355030</v>
          </cell>
          <cell r="G146" t="str">
            <v>Municipal</v>
          </cell>
          <cell r="H146" t="str">
            <v>Priv.s. fins lucrativos</v>
          </cell>
          <cell r="I146">
            <v>0</v>
          </cell>
          <cell r="J146">
            <v>126</v>
          </cell>
          <cell r="K146">
            <v>600</v>
          </cell>
          <cell r="M146">
            <v>110</v>
          </cell>
        </row>
        <row r="147">
          <cell r="A147">
            <v>2076942</v>
          </cell>
          <cell r="B147">
            <v>50157494000190</v>
          </cell>
          <cell r="C147" t="str">
            <v>Hospital Santa Terezinha e Maternidade Ercilia Pieroni</v>
          </cell>
          <cell r="D147" t="str">
            <v>BAURU</v>
          </cell>
          <cell r="E147" t="str">
            <v>ITATINGA</v>
          </cell>
          <cell r="F147">
            <v>352350</v>
          </cell>
          <cell r="G147" t="str">
            <v>Municipal</v>
          </cell>
          <cell r="H147" t="str">
            <v>Priv.s. fins lucrativos</v>
          </cell>
          <cell r="I147">
            <v>0</v>
          </cell>
          <cell r="J147">
            <v>0</v>
          </cell>
          <cell r="K147">
            <v>0</v>
          </cell>
          <cell r="M147">
            <v>0</v>
          </cell>
        </row>
        <row r="148">
          <cell r="A148">
            <v>2077582</v>
          </cell>
          <cell r="B148">
            <v>51425106000178</v>
          </cell>
          <cell r="C148" t="str">
            <v>Associação Beneficente Hospital Nossa Senhora da Piedade</v>
          </cell>
          <cell r="D148" t="str">
            <v>BAURU</v>
          </cell>
          <cell r="E148" t="str">
            <v>LENCOIS PAULISTA</v>
          </cell>
          <cell r="F148">
            <v>352680</v>
          </cell>
          <cell r="G148" t="str">
            <v>Municipal</v>
          </cell>
          <cell r="H148" t="str">
            <v>Priv.s. fins lucrativos</v>
          </cell>
          <cell r="I148">
            <v>500</v>
          </cell>
          <cell r="J148">
            <v>50</v>
          </cell>
          <cell r="K148">
            <v>1000</v>
          </cell>
          <cell r="M148">
            <v>180</v>
          </cell>
        </row>
        <row r="149">
          <cell r="A149">
            <v>2077647</v>
          </cell>
          <cell r="B149">
            <v>43002005000166</v>
          </cell>
          <cell r="C149" t="str">
            <v>Irmandade da Santa Casa de Misericórdia de Adamantima</v>
          </cell>
          <cell r="D149" t="str">
            <v>MARÍLIA</v>
          </cell>
          <cell r="E149" t="str">
            <v>ADAMANTINA</v>
          </cell>
          <cell r="F149">
            <v>350010</v>
          </cell>
          <cell r="G149" t="str">
            <v>Municipal</v>
          </cell>
          <cell r="H149" t="str">
            <v>Priv.s. fins lucrativos</v>
          </cell>
          <cell r="I149">
            <v>0</v>
          </cell>
          <cell r="J149">
            <v>0</v>
          </cell>
          <cell r="K149">
            <v>0</v>
          </cell>
          <cell r="M149">
            <v>0</v>
          </cell>
        </row>
        <row r="150">
          <cell r="A150">
            <v>2078074</v>
          </cell>
          <cell r="B150">
            <v>51381903000109</v>
          </cell>
          <cell r="C150" t="str">
            <v>Santa Casa de misericórdia de Leme.</v>
          </cell>
          <cell r="D150" t="str">
            <v>PIRACICABA</v>
          </cell>
          <cell r="E150" t="str">
            <v>LEME</v>
          </cell>
          <cell r="F150">
            <v>352670</v>
          </cell>
          <cell r="G150" t="str">
            <v>Municipal</v>
          </cell>
          <cell r="H150" t="str">
            <v>Priv.s. fins lucrativos</v>
          </cell>
          <cell r="I150">
            <v>0</v>
          </cell>
          <cell r="J150">
            <v>0</v>
          </cell>
          <cell r="K150">
            <v>0</v>
          </cell>
          <cell r="M150">
            <v>0</v>
          </cell>
        </row>
        <row r="151">
          <cell r="A151">
            <v>2078139</v>
          </cell>
          <cell r="B151">
            <v>55559900000165</v>
          </cell>
          <cell r="C151" t="str">
            <v>Irmandade da Santa Casa de Presidente Venceslau</v>
          </cell>
          <cell r="D151" t="str">
            <v>PRESIDENTE PRUDENTE</v>
          </cell>
          <cell r="E151" t="str">
            <v>PRESIDENTE VENCESLAU</v>
          </cell>
          <cell r="F151">
            <v>354150</v>
          </cell>
          <cell r="G151" t="str">
            <v>Municipal</v>
          </cell>
          <cell r="H151" t="str">
            <v>Priv.s. fins lucrativos</v>
          </cell>
          <cell r="I151">
            <v>0</v>
          </cell>
          <cell r="J151">
            <v>0</v>
          </cell>
          <cell r="K151">
            <v>0</v>
          </cell>
          <cell r="M151">
            <v>0</v>
          </cell>
        </row>
        <row r="152">
          <cell r="A152">
            <v>2078252</v>
          </cell>
          <cell r="B152">
            <v>45383106000150</v>
          </cell>
          <cell r="C152" t="str">
            <v>IRMANDADE SANTA CASA DE MISERICORDIA DE BIRIGUI</v>
          </cell>
          <cell r="D152" t="str">
            <v>ARAÇATUBA</v>
          </cell>
          <cell r="E152" t="str">
            <v>BIRIGUI</v>
          </cell>
          <cell r="F152">
            <v>350650</v>
          </cell>
          <cell r="G152" t="str">
            <v>Municipal</v>
          </cell>
          <cell r="H152" t="str">
            <v>Priv.s. fins lucrativos</v>
          </cell>
          <cell r="I152">
            <v>0</v>
          </cell>
          <cell r="J152">
            <v>0</v>
          </cell>
          <cell r="K152">
            <v>0</v>
          </cell>
          <cell r="M152">
            <v>0</v>
          </cell>
        </row>
        <row r="153">
          <cell r="A153">
            <v>2078295</v>
          </cell>
          <cell r="B153">
            <v>72127210000156</v>
          </cell>
          <cell r="C153" t="str">
            <v>Irmandade da Santa Casa de Misericórdia e Maternidade "Dona Zilda Salvagni"</v>
          </cell>
          <cell r="D153" t="str">
            <v>ARARAQUARA</v>
          </cell>
          <cell r="E153" t="str">
            <v>TAQUARITINGA</v>
          </cell>
          <cell r="F153">
            <v>355370</v>
          </cell>
          <cell r="G153" t="str">
            <v>Municipal</v>
          </cell>
          <cell r="H153" t="str">
            <v>Priv.s. fins lucrativos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</row>
        <row r="154">
          <cell r="A154">
            <v>2078414</v>
          </cell>
          <cell r="B154">
            <v>48341283000161</v>
          </cell>
          <cell r="C154" t="str">
            <v>SANTA CASA DE MISERICÓRDIA DE GUAÍRA</v>
          </cell>
          <cell r="D154" t="str">
            <v>BARRETOS</v>
          </cell>
          <cell r="E154" t="str">
            <v>GUAIRA</v>
          </cell>
          <cell r="F154">
            <v>351740</v>
          </cell>
          <cell r="G154" t="str">
            <v>Municipal</v>
          </cell>
          <cell r="H154" t="str">
            <v>Priv.s. fins lucrativos</v>
          </cell>
          <cell r="I154">
            <v>800</v>
          </cell>
          <cell r="J154">
            <v>0</v>
          </cell>
          <cell r="K154">
            <v>1600</v>
          </cell>
          <cell r="M154">
            <v>280</v>
          </cell>
        </row>
        <row r="155">
          <cell r="A155">
            <v>2078473</v>
          </cell>
          <cell r="B155" t="str">
            <v>19.878.404/022-35</v>
          </cell>
          <cell r="C155" t="str">
            <v xml:space="preserve">Hospital Dr. Luiz Camargo da Fonseca e Silva </v>
          </cell>
          <cell r="D155" t="str">
            <v>BAIXADA SANTISTA</v>
          </cell>
          <cell r="E155" t="str">
            <v>CUBATAO</v>
          </cell>
          <cell r="F155">
            <v>351350</v>
          </cell>
          <cell r="G155" t="str">
            <v>Municipal</v>
          </cell>
          <cell r="H155" t="str">
            <v>Priv.s. fins lucrativos</v>
          </cell>
          <cell r="I155">
            <v>60</v>
          </cell>
          <cell r="J155">
            <v>0</v>
          </cell>
          <cell r="K155">
            <v>120</v>
          </cell>
          <cell r="M155">
            <v>20</v>
          </cell>
        </row>
        <row r="156">
          <cell r="A156">
            <v>2078503</v>
          </cell>
          <cell r="B156">
            <v>53894218000101</v>
          </cell>
          <cell r="C156" t="str">
            <v>IRMANDADE DA SANTA CASA DE MISERICÓRDIA DE PENÁPOLIS</v>
          </cell>
          <cell r="D156" t="str">
            <v>ARAÇATUBA</v>
          </cell>
          <cell r="E156" t="str">
            <v>PENAPOLIS</v>
          </cell>
          <cell r="F156">
            <v>353730</v>
          </cell>
          <cell r="G156" t="str">
            <v>Municipal</v>
          </cell>
          <cell r="H156" t="str">
            <v>Priv.s. fins lucrativos</v>
          </cell>
          <cell r="I156">
            <v>0</v>
          </cell>
          <cell r="J156">
            <v>0</v>
          </cell>
          <cell r="K156">
            <v>0</v>
          </cell>
          <cell r="M156">
            <v>0</v>
          </cell>
        </row>
        <row r="157">
          <cell r="A157">
            <v>2078538</v>
          </cell>
          <cell r="B157">
            <v>45780061000157</v>
          </cell>
          <cell r="C157" t="str">
            <v>Hospital Municipal Nossa Senhora Aparecida de Itupeva</v>
          </cell>
          <cell r="D157" t="str">
            <v>CAMPINAS</v>
          </cell>
          <cell r="E157" t="str">
            <v>ITUPEVA</v>
          </cell>
          <cell r="F157">
            <v>352400</v>
          </cell>
          <cell r="G157" t="str">
            <v>Municipal</v>
          </cell>
          <cell r="H157" t="str">
            <v>Priv.s. fins lucrativos</v>
          </cell>
          <cell r="I157">
            <v>3000</v>
          </cell>
          <cell r="J157">
            <v>4553</v>
          </cell>
          <cell r="K157">
            <v>3000</v>
          </cell>
          <cell r="M157">
            <v>530</v>
          </cell>
        </row>
        <row r="158">
          <cell r="A158">
            <v>2078546</v>
          </cell>
          <cell r="B158">
            <v>59086215000110</v>
          </cell>
          <cell r="C158" t="str">
            <v>SANTA CASA DE MISERICORDIA DE SÃO BENTO DO SAPUCAÍ</v>
          </cell>
          <cell r="D158" t="str">
            <v>TAUBATÉ</v>
          </cell>
          <cell r="E158" t="str">
            <v>SAO BENTO DO SAPUCAI</v>
          </cell>
          <cell r="F158">
            <v>354860</v>
          </cell>
          <cell r="G158" t="str">
            <v>Municipal</v>
          </cell>
          <cell r="H158" t="str">
            <v>Priv.s. fins lucrativos</v>
          </cell>
          <cell r="I158">
            <v>25</v>
          </cell>
          <cell r="J158">
            <v>20</v>
          </cell>
          <cell r="K158">
            <v>50</v>
          </cell>
          <cell r="M158">
            <v>20</v>
          </cell>
        </row>
        <row r="159">
          <cell r="A159">
            <v>2078848</v>
          </cell>
          <cell r="B159">
            <v>43464197000122</v>
          </cell>
          <cell r="C159" t="str">
            <v>Santa Casa Anna Cintra</v>
          </cell>
          <cell r="D159" t="str">
            <v>CAMPINAS</v>
          </cell>
          <cell r="E159" t="str">
            <v>AMPARO</v>
          </cell>
          <cell r="F159">
            <v>350190</v>
          </cell>
          <cell r="G159" t="str">
            <v>Municipal</v>
          </cell>
          <cell r="H159" t="str">
            <v>Priv.s. fins lucrativos</v>
          </cell>
          <cell r="I159">
            <v>12000</v>
          </cell>
          <cell r="J159">
            <v>488</v>
          </cell>
          <cell r="K159">
            <v>12000</v>
          </cell>
          <cell r="M159">
            <v>2100</v>
          </cell>
        </row>
        <row r="160">
          <cell r="A160">
            <v>2079097</v>
          </cell>
          <cell r="B160">
            <v>46886149000110</v>
          </cell>
          <cell r="C160" t="str">
            <v>ASSOCIAÇÃO BENEFICENTE SANTA CASA DE MISERICÓRDIA DE CAPÃO BONITO</v>
          </cell>
          <cell r="D160" t="str">
            <v>SOROCABA</v>
          </cell>
          <cell r="E160" t="str">
            <v>CAPAO BONITO</v>
          </cell>
          <cell r="F160">
            <v>351020</v>
          </cell>
          <cell r="G160" t="str">
            <v>Municipal</v>
          </cell>
          <cell r="H160" t="str">
            <v>Priv.s. fins lucrativos</v>
          </cell>
          <cell r="I160">
            <v>0</v>
          </cell>
          <cell r="J160">
            <v>0</v>
          </cell>
          <cell r="K160">
            <v>0</v>
          </cell>
          <cell r="M160">
            <v>0</v>
          </cell>
        </row>
        <row r="161">
          <cell r="A161">
            <v>2079135</v>
          </cell>
          <cell r="B161">
            <v>72189582000107</v>
          </cell>
          <cell r="C161" t="str">
            <v>Santa Casa de Misericórdia de Tatuí</v>
          </cell>
          <cell r="D161" t="str">
            <v>SOROCABA</v>
          </cell>
          <cell r="E161" t="str">
            <v>TATUI</v>
          </cell>
          <cell r="F161">
            <v>355400</v>
          </cell>
          <cell r="G161" t="str">
            <v>Municipal</v>
          </cell>
          <cell r="H161" t="str">
            <v>Priv.s. fins lucrativos</v>
          </cell>
          <cell r="I161">
            <v>5000</v>
          </cell>
          <cell r="J161">
            <v>0</v>
          </cell>
          <cell r="K161">
            <v>10000</v>
          </cell>
          <cell r="M161">
            <v>1750</v>
          </cell>
        </row>
        <row r="162">
          <cell r="A162">
            <v>2079232</v>
          </cell>
          <cell r="B162">
            <v>56725385000109</v>
          </cell>
          <cell r="C162" t="str">
            <v>Santa Casa de Misericórdia de Santa Barbara D Oeste</v>
          </cell>
          <cell r="D162" t="str">
            <v>CAMPINAS</v>
          </cell>
          <cell r="E162" t="str">
            <v>SANTA BARBARA D'OESTE</v>
          </cell>
          <cell r="F162">
            <v>354580</v>
          </cell>
          <cell r="G162" t="str">
            <v>Municipal</v>
          </cell>
          <cell r="H162" t="str">
            <v>Priv.s. fins lucrativos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</row>
        <row r="163">
          <cell r="A163">
            <v>2079283</v>
          </cell>
          <cell r="B163">
            <v>44880110000160</v>
          </cell>
          <cell r="C163" t="str">
            <v>SANTA CASA E MATERNIDADE DE PANORAMA</v>
          </cell>
          <cell r="D163" t="str">
            <v>PRESIDENTE PRUDENTE</v>
          </cell>
          <cell r="E163" t="str">
            <v>PANORAMA</v>
          </cell>
          <cell r="F163">
            <v>353540</v>
          </cell>
          <cell r="G163" t="str">
            <v>Municipal</v>
          </cell>
          <cell r="H163" t="str">
            <v>Priv.s. fins lucrativos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</row>
        <row r="164">
          <cell r="A164">
            <v>2079313</v>
          </cell>
          <cell r="B164">
            <v>45721180000139</v>
          </cell>
          <cell r="C164" t="str">
            <v>Santa Casa de Misericórdia de Cabreúva</v>
          </cell>
          <cell r="D164" t="str">
            <v>CAMPINAS</v>
          </cell>
          <cell r="E164" t="str">
            <v>CABREUVA</v>
          </cell>
          <cell r="F164">
            <v>350840</v>
          </cell>
          <cell r="G164" t="str">
            <v>Municipal</v>
          </cell>
          <cell r="H164" t="str">
            <v>Priv.s. fins lucrativos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</row>
        <row r="165">
          <cell r="A165">
            <v>2079321</v>
          </cell>
          <cell r="B165">
            <v>50819523000132</v>
          </cell>
          <cell r="C165" t="str">
            <v>Grupo de Pesquisa e Assistência ao Câncer Infantil de Sorocaba- GPACI</v>
          </cell>
          <cell r="D165" t="str">
            <v>SOROCABA</v>
          </cell>
          <cell r="E165" t="str">
            <v>SOROCABA</v>
          </cell>
          <cell r="F165">
            <v>355220</v>
          </cell>
          <cell r="G165" t="str">
            <v>Municipal</v>
          </cell>
          <cell r="H165" t="str">
            <v>Priv.s. fins lucrativos</v>
          </cell>
          <cell r="I165">
            <v>0</v>
          </cell>
          <cell r="J165">
            <v>0</v>
          </cell>
          <cell r="K165">
            <v>0</v>
          </cell>
          <cell r="M165">
            <v>0</v>
          </cell>
        </row>
        <row r="166">
          <cell r="A166">
            <v>2079348</v>
          </cell>
          <cell r="B166">
            <v>49376858000144</v>
          </cell>
          <cell r="C166" t="str">
            <v>Santa Casa de Misericórdia de Igarapava/SP</v>
          </cell>
          <cell r="D166" t="str">
            <v>FRANCA</v>
          </cell>
          <cell r="E166" t="str">
            <v>IGARAPAVA</v>
          </cell>
          <cell r="F166">
            <v>352010</v>
          </cell>
          <cell r="G166" t="str">
            <v>Municipal</v>
          </cell>
          <cell r="H166" t="str">
            <v>Priv.s. fins lucrativos</v>
          </cell>
          <cell r="I166">
            <v>1550</v>
          </cell>
          <cell r="J166">
            <v>0</v>
          </cell>
          <cell r="K166">
            <v>3100</v>
          </cell>
          <cell r="M166">
            <v>540</v>
          </cell>
        </row>
        <row r="167">
          <cell r="A167">
            <v>2079461</v>
          </cell>
          <cell r="B167">
            <v>44435451000127</v>
          </cell>
          <cell r="C167" t="str">
            <v>SANTA CASA DE MISERICÓRDIA SÃO FRANCISCO</v>
          </cell>
          <cell r="D167" t="str">
            <v>ARAÇATUBA</v>
          </cell>
          <cell r="E167" t="str">
            <v>BURITAMA</v>
          </cell>
          <cell r="F167">
            <v>350810</v>
          </cell>
          <cell r="G167" t="str">
            <v>Municipal</v>
          </cell>
          <cell r="H167" t="str">
            <v>Priv.s. fins lucrativos</v>
          </cell>
          <cell r="I167">
            <v>0</v>
          </cell>
          <cell r="J167">
            <v>0</v>
          </cell>
          <cell r="K167">
            <v>0</v>
          </cell>
          <cell r="M167">
            <v>0</v>
          </cell>
        </row>
        <row r="168">
          <cell r="A168">
            <v>2079852</v>
          </cell>
          <cell r="B168" t="str">
            <v>54.344.833/0001-07</v>
          </cell>
          <cell r="C168" t="str">
            <v>SANTA CASA DE PIRACAIA</v>
          </cell>
          <cell r="D168" t="str">
            <v>CAMPINAS</v>
          </cell>
          <cell r="E168" t="str">
            <v>PIRACAIA</v>
          </cell>
          <cell r="F168">
            <v>353860</v>
          </cell>
          <cell r="G168" t="str">
            <v>Municipal</v>
          </cell>
          <cell r="H168" t="str">
            <v>Priv.s. fins lucrativos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</row>
        <row r="169">
          <cell r="A169">
            <v>2079879</v>
          </cell>
          <cell r="B169">
            <v>45437175000107</v>
          </cell>
          <cell r="C169" t="str">
            <v>Santa Casa de Misericórdia de Taquarituba</v>
          </cell>
          <cell r="D169" t="str">
            <v>BAURU</v>
          </cell>
          <cell r="E169" t="str">
            <v>TAQUARITUBA</v>
          </cell>
          <cell r="F169">
            <v>355380</v>
          </cell>
          <cell r="G169" t="str">
            <v>Municipal</v>
          </cell>
          <cell r="H169" t="str">
            <v>Priv.s. fins lucrativos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</row>
        <row r="170">
          <cell r="A170">
            <v>2079917</v>
          </cell>
          <cell r="B170">
            <v>46959862000147</v>
          </cell>
          <cell r="C170" t="str">
            <v>IRMANDADE DA SANTA CASA DE LOUVEIRA</v>
          </cell>
          <cell r="D170" t="str">
            <v>CAMPINAS</v>
          </cell>
          <cell r="E170" t="str">
            <v>LOUVEIRA</v>
          </cell>
          <cell r="F170">
            <v>352730</v>
          </cell>
          <cell r="G170" t="str">
            <v>Municipal</v>
          </cell>
          <cell r="H170" t="str">
            <v>Priv.s. fins lucrativos</v>
          </cell>
          <cell r="I170">
            <v>1000</v>
          </cell>
          <cell r="J170">
            <v>150</v>
          </cell>
          <cell r="K170">
            <v>2000</v>
          </cell>
          <cell r="M170">
            <v>350</v>
          </cell>
        </row>
        <row r="171">
          <cell r="A171">
            <v>2079925</v>
          </cell>
          <cell r="B171">
            <v>55141725000191</v>
          </cell>
          <cell r="C171" t="str">
            <v>Irmandade da Santa Casa de Misericordia de Porto Feliz</v>
          </cell>
          <cell r="D171" t="str">
            <v>SOROCABA</v>
          </cell>
          <cell r="E171" t="str">
            <v>PORTO FELIZ</v>
          </cell>
          <cell r="F171">
            <v>354060</v>
          </cell>
          <cell r="G171" t="str">
            <v>Municipal</v>
          </cell>
          <cell r="H171" t="str">
            <v>Priv.s. fins lucrativos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</row>
        <row r="172">
          <cell r="A172">
            <v>2079976</v>
          </cell>
          <cell r="B172">
            <v>51332658000131</v>
          </cell>
          <cell r="C172" t="str">
            <v>IRMANDADE DA SANTA CASA DE MISERICORDIA DE LARANJAL PAULISTA</v>
          </cell>
          <cell r="D172" t="str">
            <v>BAURU</v>
          </cell>
          <cell r="E172" t="str">
            <v>LARANJAL PAULISTA</v>
          </cell>
          <cell r="F172">
            <v>352640</v>
          </cell>
          <cell r="G172" t="str">
            <v>Municipal</v>
          </cell>
          <cell r="H172" t="str">
            <v>Priv.s. fins lucrativos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</row>
        <row r="173">
          <cell r="A173">
            <v>2080052</v>
          </cell>
          <cell r="B173">
            <v>52543766000116</v>
          </cell>
          <cell r="C173" t="str">
            <v>Santa Casa de Misericórdia de Mogi das Cruzes - Mantenedora do Hospital Nossa Senhhora Aparecida</v>
          </cell>
          <cell r="D173" t="str">
            <v>GRANDE S. PAULO</v>
          </cell>
          <cell r="E173" t="str">
            <v>MOGI DAS CRUZES</v>
          </cell>
          <cell r="F173">
            <v>353060</v>
          </cell>
          <cell r="G173" t="str">
            <v>Municipal</v>
          </cell>
          <cell r="H173" t="str">
            <v>Priv.s. fins lucrativos</v>
          </cell>
          <cell r="I173">
            <v>0</v>
          </cell>
          <cell r="J173">
            <v>0</v>
          </cell>
          <cell r="K173">
            <v>0</v>
          </cell>
          <cell r="M173">
            <v>0</v>
          </cell>
        </row>
        <row r="174">
          <cell r="A174">
            <v>2080184</v>
          </cell>
          <cell r="B174">
            <v>46634440000100</v>
          </cell>
          <cell r="C174" t="str">
            <v>Hospital Municipal de Itu</v>
          </cell>
          <cell r="D174" t="str">
            <v>SOROCABA</v>
          </cell>
          <cell r="E174" t="str">
            <v>ITU</v>
          </cell>
          <cell r="F174">
            <v>352390</v>
          </cell>
          <cell r="G174" t="str">
            <v>Municipal</v>
          </cell>
          <cell r="H174" t="str">
            <v>Priv.s. fins lucrativos</v>
          </cell>
          <cell r="I174">
            <v>1200</v>
          </cell>
          <cell r="J174">
            <v>550</v>
          </cell>
          <cell r="K174">
            <v>2400</v>
          </cell>
          <cell r="M174">
            <v>420</v>
          </cell>
        </row>
        <row r="175">
          <cell r="A175">
            <v>2080354</v>
          </cell>
          <cell r="B175">
            <v>58194622000188</v>
          </cell>
          <cell r="C175" t="str">
            <v>HOSPITAL SANTO ANTONIO SANTOS</v>
          </cell>
          <cell r="D175" t="str">
            <v>BAIXADA SANTISTA</v>
          </cell>
          <cell r="E175" t="str">
            <v>SANTOS</v>
          </cell>
          <cell r="F175">
            <v>354850</v>
          </cell>
          <cell r="G175" t="str">
            <v>Municipal</v>
          </cell>
          <cell r="H175" t="str">
            <v>Priv.s. fins lucrativos</v>
          </cell>
          <cell r="I175">
            <v>330</v>
          </cell>
          <cell r="J175">
            <v>150</v>
          </cell>
          <cell r="K175">
            <v>660</v>
          </cell>
          <cell r="M175">
            <v>120</v>
          </cell>
        </row>
        <row r="176">
          <cell r="A176">
            <v>2080362</v>
          </cell>
          <cell r="B176" t="str">
            <v>02927389000140</v>
          </cell>
          <cell r="C176" t="str">
            <v>Associação Casa de Saúde Beneficente de Indiaporã</v>
          </cell>
          <cell r="D176" t="str">
            <v>S. JOSÉ R. PRETO</v>
          </cell>
          <cell r="E176" t="str">
            <v>INDIAPORA</v>
          </cell>
          <cell r="F176">
            <v>352070</v>
          </cell>
          <cell r="G176" t="str">
            <v>Municipal</v>
          </cell>
          <cell r="H176" t="str">
            <v>Priv.s. fins lucrativos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</row>
        <row r="177">
          <cell r="A177">
            <v>2080400</v>
          </cell>
          <cell r="B177">
            <v>55990451000105</v>
          </cell>
          <cell r="C177" t="str">
            <v>SOCIEDADE PORTUGUESA BENEFICENCIA</v>
          </cell>
          <cell r="D177" t="str">
            <v>RIBEIRÃO PRETO</v>
          </cell>
          <cell r="E177" t="str">
            <v>RIBEIRAO PRETO</v>
          </cell>
          <cell r="F177">
            <v>354340</v>
          </cell>
          <cell r="G177" t="str">
            <v>Municipal</v>
          </cell>
          <cell r="H177" t="str">
            <v>Priv.s. fins lucrativos</v>
          </cell>
          <cell r="I177">
            <v>10000</v>
          </cell>
          <cell r="J177">
            <v>1029</v>
          </cell>
          <cell r="K177">
            <v>10000</v>
          </cell>
          <cell r="M177">
            <v>1750</v>
          </cell>
        </row>
        <row r="178">
          <cell r="A178">
            <v>2080443</v>
          </cell>
          <cell r="B178">
            <v>60332673000170</v>
          </cell>
          <cell r="C178" t="str">
            <v>Irmandade da Casa Pia de Paulo</v>
          </cell>
          <cell r="D178" t="str">
            <v>BAURU</v>
          </cell>
          <cell r="E178" t="str">
            <v>SAO MANUEL</v>
          </cell>
          <cell r="F178">
            <v>355010</v>
          </cell>
          <cell r="G178" t="str">
            <v>Municipal</v>
          </cell>
          <cell r="H178" t="str">
            <v>Priv.s. fins lucrativos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</row>
        <row r="179">
          <cell r="A179">
            <v>2080451</v>
          </cell>
          <cell r="B179">
            <v>45705765000119</v>
          </cell>
          <cell r="C179" t="str">
            <v>IRMANDADE DA SANTA CASA DE MISERICORDIA DE IPUA</v>
          </cell>
          <cell r="D179" t="str">
            <v>FRANCA</v>
          </cell>
          <cell r="E179" t="str">
            <v>IPUA</v>
          </cell>
          <cell r="F179">
            <v>352130</v>
          </cell>
          <cell r="G179" t="str">
            <v>Municipal</v>
          </cell>
          <cell r="H179" t="str">
            <v>Priv.s. fins lucrativos</v>
          </cell>
          <cell r="I179">
            <v>1000</v>
          </cell>
          <cell r="J179">
            <v>550</v>
          </cell>
          <cell r="K179">
            <v>2000</v>
          </cell>
          <cell r="M179">
            <v>350</v>
          </cell>
        </row>
        <row r="180">
          <cell r="A180">
            <v>2080508</v>
          </cell>
          <cell r="B180">
            <v>44852267000182</v>
          </cell>
          <cell r="C180" t="str">
            <v>Hospital e Santa Casa de Misericórdia de Álvares Machado</v>
          </cell>
          <cell r="D180" t="str">
            <v>PRESIDENTE PRUDENTE</v>
          </cell>
          <cell r="E180" t="str">
            <v>ALVARES MACHADO</v>
          </cell>
          <cell r="F180">
            <v>350130</v>
          </cell>
          <cell r="G180" t="str">
            <v>Municipal</v>
          </cell>
          <cell r="H180" t="str">
            <v>Priv.s. fins lucrativos</v>
          </cell>
          <cell r="I180">
            <v>0</v>
          </cell>
          <cell r="J180">
            <v>0</v>
          </cell>
          <cell r="K180">
            <v>0</v>
          </cell>
          <cell r="M180">
            <v>0</v>
          </cell>
        </row>
        <row r="181">
          <cell r="A181">
            <v>2080842</v>
          </cell>
          <cell r="B181">
            <v>50832898000132</v>
          </cell>
          <cell r="C181" t="str">
            <v>ASSOCIACAO DE CARIDADE DA SANTA CASA DE MISERICÓRDIA IMACULADA CONCEIÇÃO</v>
          </cell>
          <cell r="D181" t="str">
            <v>MARÍLIA</v>
          </cell>
          <cell r="E181" t="str">
            <v>CANDIDO MOTA</v>
          </cell>
          <cell r="F181">
            <v>351000</v>
          </cell>
          <cell r="G181" t="str">
            <v>Municipal</v>
          </cell>
          <cell r="H181" t="str">
            <v>Priv.s. fins lucrativos</v>
          </cell>
          <cell r="I181">
            <v>0</v>
          </cell>
          <cell r="J181">
            <v>0</v>
          </cell>
          <cell r="K181">
            <v>0</v>
          </cell>
          <cell r="M181">
            <v>0</v>
          </cell>
        </row>
        <row r="182">
          <cell r="A182">
            <v>2080923</v>
          </cell>
          <cell r="B182" t="str">
            <v>59.901.454/0001-86</v>
          </cell>
          <cell r="C182" t="str">
            <v>Santa Casa de Misericórdia Hospital São Vicente</v>
          </cell>
          <cell r="D182" t="str">
            <v>S. JOÃO B. VISTA</v>
          </cell>
          <cell r="E182" t="str">
            <v>SAO JOSE DO RIO PARDO</v>
          </cell>
          <cell r="F182">
            <v>354970</v>
          </cell>
          <cell r="G182" t="str">
            <v>Municipal</v>
          </cell>
          <cell r="H182" t="str">
            <v>Priv.s. fins lucrativos</v>
          </cell>
          <cell r="I182">
            <v>0</v>
          </cell>
          <cell r="J182">
            <v>0</v>
          </cell>
          <cell r="K182">
            <v>0</v>
          </cell>
          <cell r="M182">
            <v>0</v>
          </cell>
        </row>
        <row r="183">
          <cell r="A183">
            <v>2080931</v>
          </cell>
          <cell r="B183">
            <v>59610394000142</v>
          </cell>
          <cell r="C183" t="str">
            <v>SANTA CASA DE SAO CARLOS</v>
          </cell>
          <cell r="D183" t="str">
            <v>ARARAQUARA</v>
          </cell>
          <cell r="E183" t="str">
            <v>SAO CARLOS</v>
          </cell>
          <cell r="F183">
            <v>354890</v>
          </cell>
          <cell r="G183" t="str">
            <v>Municipal</v>
          </cell>
          <cell r="H183" t="str">
            <v>Priv.s. fins lucrativos</v>
          </cell>
          <cell r="I183">
            <v>1088</v>
          </cell>
          <cell r="J183">
            <v>76</v>
          </cell>
          <cell r="K183">
            <v>1500</v>
          </cell>
          <cell r="M183">
            <v>260</v>
          </cell>
        </row>
        <row r="184">
          <cell r="A184">
            <v>2080958</v>
          </cell>
          <cell r="B184">
            <v>53593398000183</v>
          </cell>
          <cell r="C184" t="str">
            <v>SANTA CASA DE MISERICÓRDIA DE PALMITAL</v>
          </cell>
          <cell r="D184" t="str">
            <v>MARÍLIA</v>
          </cell>
          <cell r="E184" t="str">
            <v>PALMITAL</v>
          </cell>
          <cell r="F184">
            <v>353530</v>
          </cell>
          <cell r="G184" t="str">
            <v>Municipal</v>
          </cell>
          <cell r="H184" t="str">
            <v>Priv.s. fins lucrativos</v>
          </cell>
          <cell r="I184">
            <v>560</v>
          </cell>
          <cell r="J184">
            <v>0</v>
          </cell>
          <cell r="K184">
            <v>250</v>
          </cell>
          <cell r="M184">
            <v>40</v>
          </cell>
        </row>
        <row r="185">
          <cell r="A185">
            <v>2081083</v>
          </cell>
          <cell r="B185">
            <v>44364826000105</v>
          </cell>
          <cell r="C185" t="str">
            <v>Santa Casa de Misericórdia de Assis</v>
          </cell>
          <cell r="D185" t="str">
            <v>MARÍLIA</v>
          </cell>
          <cell r="E185" t="str">
            <v>ASSIS</v>
          </cell>
          <cell r="F185">
            <v>350400</v>
          </cell>
          <cell r="G185" t="str">
            <v>Municipal</v>
          </cell>
          <cell r="H185" t="str">
            <v>Priv.s. fins lucrativos</v>
          </cell>
          <cell r="I185">
            <v>18000</v>
          </cell>
          <cell r="J185">
            <v>0</v>
          </cell>
          <cell r="K185">
            <v>18000</v>
          </cell>
          <cell r="M185">
            <v>3150</v>
          </cell>
        </row>
        <row r="186">
          <cell r="A186">
            <v>2081164</v>
          </cell>
          <cell r="B186">
            <v>13370183000189</v>
          </cell>
          <cell r="C186" t="str">
            <v>FUNDAÇÃO HOSPITAL SANTA LYDIA</v>
          </cell>
          <cell r="D186" t="str">
            <v>RIBEIRÃO PRETO</v>
          </cell>
          <cell r="E186" t="str">
            <v>RIBEIRAO PRETO</v>
          </cell>
          <cell r="F186">
            <v>354340</v>
          </cell>
          <cell r="G186" t="str">
            <v>Municipal</v>
          </cell>
          <cell r="H186" t="str">
            <v>Priv.s. fins lucrativos</v>
          </cell>
          <cell r="I186">
            <v>6500</v>
          </cell>
          <cell r="J186">
            <v>300</v>
          </cell>
          <cell r="K186">
            <v>13000</v>
          </cell>
          <cell r="M186">
            <v>2280</v>
          </cell>
        </row>
        <row r="187">
          <cell r="A187">
            <v>2081253</v>
          </cell>
          <cell r="B187">
            <v>44215341000150</v>
          </cell>
          <cell r="C187" t="str">
            <v>IRMANDADE DA SANTA CASA DE MISERICORDIA DE ARARAS</v>
          </cell>
          <cell r="D187" t="str">
            <v>PIRACICABA</v>
          </cell>
          <cell r="E187" t="str">
            <v>ARARAS</v>
          </cell>
          <cell r="F187">
            <v>350330</v>
          </cell>
          <cell r="G187" t="str">
            <v>Municipal</v>
          </cell>
          <cell r="H187" t="str">
            <v>Priv.s. fins lucrativos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</row>
        <row r="188">
          <cell r="A188">
            <v>2081350</v>
          </cell>
          <cell r="B188">
            <v>54667316000160</v>
          </cell>
          <cell r="C188" t="str">
            <v>Sociedade de Beneficência de Piraju</v>
          </cell>
          <cell r="D188" t="str">
            <v>BAURU</v>
          </cell>
          <cell r="E188" t="str">
            <v>PIRAJU</v>
          </cell>
          <cell r="F188">
            <v>353880</v>
          </cell>
          <cell r="G188" t="str">
            <v>Municipal</v>
          </cell>
          <cell r="H188" t="str">
            <v>Priv.s. fins lucrativos</v>
          </cell>
          <cell r="I188">
            <v>360</v>
          </cell>
          <cell r="J188">
            <v>0</v>
          </cell>
          <cell r="K188">
            <v>600</v>
          </cell>
          <cell r="M188">
            <v>110</v>
          </cell>
        </row>
        <row r="189">
          <cell r="A189">
            <v>2081385</v>
          </cell>
          <cell r="B189">
            <v>72699119000105</v>
          </cell>
          <cell r="C189" t="str">
            <v>IRM. DA STA CASA DE MS. DE TUPI PAULISTA</v>
          </cell>
          <cell r="D189" t="str">
            <v>PRESIDENTE PRUDENTE</v>
          </cell>
          <cell r="E189" t="str">
            <v>TUPI PAULISTA</v>
          </cell>
          <cell r="F189">
            <v>355510</v>
          </cell>
          <cell r="G189" t="str">
            <v>Municipal</v>
          </cell>
          <cell r="H189" t="str">
            <v>Priv.s. fins lucrativos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</row>
        <row r="190">
          <cell r="A190">
            <v>2081458</v>
          </cell>
          <cell r="B190">
            <v>51473692000126</v>
          </cell>
          <cell r="C190" t="str">
            <v>Irmandade da Santa Casa de Misericórdia de Limeira</v>
          </cell>
          <cell r="D190" t="str">
            <v>PIRACICABA</v>
          </cell>
          <cell r="E190" t="str">
            <v>LIMEIRA</v>
          </cell>
          <cell r="F190">
            <v>352690</v>
          </cell>
          <cell r="G190" t="str">
            <v>Municipal</v>
          </cell>
          <cell r="H190" t="str">
            <v>Priv.s. fins lucrativos</v>
          </cell>
          <cell r="I190">
            <v>0</v>
          </cell>
          <cell r="J190">
            <v>0</v>
          </cell>
          <cell r="K190">
            <v>0</v>
          </cell>
          <cell r="M190">
            <v>0</v>
          </cell>
        </row>
        <row r="191">
          <cell r="A191">
            <v>2081512</v>
          </cell>
          <cell r="B191">
            <v>48547806000120</v>
          </cell>
          <cell r="C191" t="str">
            <v>Irmandade Senhor dos Passos e Santa Casa de Misericórdia de Guaratinguetá</v>
          </cell>
          <cell r="D191" t="str">
            <v>TAUBATÉ</v>
          </cell>
          <cell r="E191" t="str">
            <v>GUARATINGUETA</v>
          </cell>
          <cell r="F191">
            <v>351840</v>
          </cell>
          <cell r="G191" t="str">
            <v>Municipal</v>
          </cell>
          <cell r="H191" t="str">
            <v>Priv.s. fins lucrativos</v>
          </cell>
          <cell r="I191">
            <v>812</v>
          </cell>
          <cell r="J191">
            <v>495</v>
          </cell>
          <cell r="K191">
            <v>1600</v>
          </cell>
          <cell r="M191">
            <v>280</v>
          </cell>
        </row>
        <row r="192">
          <cell r="A192">
            <v>2081571</v>
          </cell>
          <cell r="B192">
            <v>49017353000193</v>
          </cell>
          <cell r="C192" t="str">
            <v>Hospital Santa Casa de Misericórdia de Riolândia</v>
          </cell>
          <cell r="D192" t="str">
            <v>S. JOSÉ R. PRETO</v>
          </cell>
          <cell r="E192" t="str">
            <v>RIOLANDIA</v>
          </cell>
          <cell r="F192">
            <v>354420</v>
          </cell>
          <cell r="G192" t="str">
            <v>Municipal</v>
          </cell>
          <cell r="H192" t="str">
            <v>Priv.s. fins lucrativos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</row>
        <row r="193">
          <cell r="A193">
            <v>2081644</v>
          </cell>
          <cell r="B193">
            <v>51612828000131</v>
          </cell>
          <cell r="C193" t="str">
            <v>HOSPITAL E MATERNIDADE FREI GALVAO</v>
          </cell>
          <cell r="D193" t="str">
            <v>TAUBATÉ</v>
          </cell>
          <cell r="E193" t="str">
            <v>GUARATINGUETA</v>
          </cell>
          <cell r="F193">
            <v>351840</v>
          </cell>
          <cell r="G193" t="str">
            <v>Municipal</v>
          </cell>
          <cell r="H193" t="str">
            <v>Priv.s. fins lucrativos</v>
          </cell>
          <cell r="I193">
            <v>500</v>
          </cell>
          <cell r="J193">
            <v>0</v>
          </cell>
          <cell r="K193">
            <v>1000</v>
          </cell>
          <cell r="M193">
            <v>180</v>
          </cell>
        </row>
        <row r="194">
          <cell r="A194">
            <v>2081652</v>
          </cell>
          <cell r="B194">
            <v>48433452000193</v>
          </cell>
          <cell r="C194" t="str">
            <v>Santa Casa  de Misericórdia Nossa Senhora das Dores de General Salgado</v>
          </cell>
          <cell r="D194" t="str">
            <v>S. JOSÉ R. PRETO</v>
          </cell>
          <cell r="E194" t="str">
            <v>GENERAL SALGADO</v>
          </cell>
          <cell r="F194">
            <v>351690</v>
          </cell>
          <cell r="G194" t="str">
            <v>Municipal</v>
          </cell>
          <cell r="H194" t="str">
            <v>Priv.s. fins lucrativos</v>
          </cell>
          <cell r="I194">
            <v>50</v>
          </cell>
          <cell r="J194">
            <v>0</v>
          </cell>
          <cell r="K194">
            <v>100</v>
          </cell>
          <cell r="M194">
            <v>20</v>
          </cell>
        </row>
        <row r="195">
          <cell r="A195">
            <v>2081660</v>
          </cell>
          <cell r="B195">
            <v>47644406000170</v>
          </cell>
          <cell r="C195" t="str">
            <v>Irmandade da Santa Casa de Ipaussu</v>
          </cell>
          <cell r="D195" t="str">
            <v>MARÍLIA</v>
          </cell>
          <cell r="E195" t="str">
            <v>IPAUSSU</v>
          </cell>
          <cell r="F195">
            <v>352090</v>
          </cell>
          <cell r="G195" t="str">
            <v>Municipal</v>
          </cell>
          <cell r="H195" t="str">
            <v>Priv.s. fins lucrativos</v>
          </cell>
          <cell r="I195">
            <v>3000</v>
          </cell>
          <cell r="J195">
            <v>0</v>
          </cell>
          <cell r="K195">
            <v>3000</v>
          </cell>
          <cell r="M195">
            <v>530</v>
          </cell>
        </row>
        <row r="196">
          <cell r="A196">
            <v>2081717</v>
          </cell>
          <cell r="B196">
            <v>47544663000130</v>
          </cell>
          <cell r="C196" t="str">
            <v>IRMANDADE SANTA CASA DE MISERICORDIA DE DESCALVADO</v>
          </cell>
          <cell r="D196" t="str">
            <v>ARARAQUARA</v>
          </cell>
          <cell r="E196" t="str">
            <v>DESCALVADO</v>
          </cell>
          <cell r="F196">
            <v>351370</v>
          </cell>
          <cell r="G196" t="str">
            <v>Municipal</v>
          </cell>
          <cell r="H196" t="str">
            <v>Priv.s. fins lucrativos</v>
          </cell>
          <cell r="I196">
            <v>100</v>
          </cell>
          <cell r="J196">
            <v>33</v>
          </cell>
          <cell r="K196">
            <v>200</v>
          </cell>
          <cell r="M196">
            <v>40</v>
          </cell>
        </row>
        <row r="197">
          <cell r="A197">
            <v>2081784</v>
          </cell>
          <cell r="B197">
            <v>45775608000126</v>
          </cell>
          <cell r="C197" t="str">
            <v>HOSPITAL SANTA THEREZINHA</v>
          </cell>
          <cell r="D197" t="str">
            <v>BAURU</v>
          </cell>
          <cell r="E197" t="str">
            <v>BROTAS</v>
          </cell>
          <cell r="F197">
            <v>350790</v>
          </cell>
          <cell r="G197" t="str">
            <v>Municipal</v>
          </cell>
          <cell r="H197" t="str">
            <v>Priv.s. fins lucrativos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</row>
        <row r="198">
          <cell r="A198">
            <v>2081814</v>
          </cell>
          <cell r="B198">
            <v>48467054000198</v>
          </cell>
          <cell r="C198" t="str">
            <v>SANTA CASA DE MISERICORDIA DE GUARARAPES</v>
          </cell>
          <cell r="D198" t="str">
            <v>ARAÇATUBA</v>
          </cell>
          <cell r="E198" t="str">
            <v>GUARARAPES</v>
          </cell>
          <cell r="F198">
            <v>351820</v>
          </cell>
          <cell r="G198" t="str">
            <v>Municipal</v>
          </cell>
          <cell r="H198" t="str">
            <v>Priv.s. fins lucrativos</v>
          </cell>
          <cell r="I198">
            <v>150</v>
          </cell>
          <cell r="J198">
            <v>17</v>
          </cell>
          <cell r="K198">
            <v>200</v>
          </cell>
          <cell r="L198">
            <v>3</v>
          </cell>
          <cell r="M198">
            <v>37</v>
          </cell>
        </row>
        <row r="199">
          <cell r="A199">
            <v>2081903</v>
          </cell>
          <cell r="B199">
            <v>72863665000130</v>
          </cell>
          <cell r="C199" t="str">
            <v xml:space="preserve">Hospital de Caridade de Vargem Grande do Sul </v>
          </cell>
          <cell r="D199" t="str">
            <v>S. JOÃO B. VISTA</v>
          </cell>
          <cell r="E199" t="str">
            <v>VARGEM GRANDE DO SUL</v>
          </cell>
          <cell r="F199">
            <v>355640</v>
          </cell>
          <cell r="G199" t="str">
            <v>Municipal</v>
          </cell>
          <cell r="H199" t="str">
            <v>Priv.s. fins lucrativos</v>
          </cell>
          <cell r="I199">
            <v>0</v>
          </cell>
          <cell r="J199">
            <v>0</v>
          </cell>
          <cell r="K199">
            <v>40</v>
          </cell>
          <cell r="M199">
            <v>40</v>
          </cell>
        </row>
        <row r="200">
          <cell r="A200">
            <v>2082098</v>
          </cell>
          <cell r="B200">
            <v>43723907000191</v>
          </cell>
          <cell r="C200" t="str">
            <v>Hospital "Dr. Adhemar de Barros"</v>
          </cell>
          <cell r="D200" t="str">
            <v>SOROCABA</v>
          </cell>
          <cell r="E200" t="str">
            <v>APIAI</v>
          </cell>
          <cell r="F200">
            <v>350270</v>
          </cell>
          <cell r="G200" t="str">
            <v>Municipal</v>
          </cell>
          <cell r="H200" t="str">
            <v>Priv.s. fins lucrativos</v>
          </cell>
          <cell r="I200">
            <v>25</v>
          </cell>
          <cell r="J200">
            <v>25</v>
          </cell>
          <cell r="K200">
            <v>50</v>
          </cell>
          <cell r="M200">
            <v>20</v>
          </cell>
        </row>
        <row r="201">
          <cell r="A201">
            <v>2082128</v>
          </cell>
          <cell r="B201">
            <v>46020301000269</v>
          </cell>
          <cell r="C201" t="str">
            <v>Sociedade Campineira de Educação e Instrução - Hospital e Maternidade Celso Pierro (Hospital PUC Campinas)</v>
          </cell>
          <cell r="D201" t="str">
            <v>CAMPINAS</v>
          </cell>
          <cell r="E201" t="str">
            <v>CAMPINAS</v>
          </cell>
          <cell r="F201">
            <v>350950</v>
          </cell>
          <cell r="G201" t="str">
            <v>Municipal</v>
          </cell>
          <cell r="H201" t="str">
            <v>Priv.s. fins lucrativos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</row>
        <row r="202">
          <cell r="A202">
            <v>2082519</v>
          </cell>
          <cell r="B202">
            <v>53638649000107</v>
          </cell>
          <cell r="C202" t="str">
            <v xml:space="preserve">Santa casa de misericórdia de paraguaçu paulista </v>
          </cell>
          <cell r="D202" t="str">
            <v>MARÍLIA</v>
          </cell>
          <cell r="E202" t="str">
            <v>PARAGUACU PAULISTA</v>
          </cell>
          <cell r="F202">
            <v>353550</v>
          </cell>
          <cell r="G202" t="str">
            <v>Municipal</v>
          </cell>
          <cell r="H202" t="str">
            <v>Priv.s. fins lucrativos</v>
          </cell>
          <cell r="I202">
            <v>1000</v>
          </cell>
          <cell r="J202">
            <v>0</v>
          </cell>
          <cell r="K202">
            <v>2000</v>
          </cell>
          <cell r="M202">
            <v>350</v>
          </cell>
        </row>
        <row r="203">
          <cell r="A203">
            <v>2082527</v>
          </cell>
          <cell r="B203">
            <v>43964931000112</v>
          </cell>
          <cell r="C203" t="str">
            <v>Irmandade da Santa Casa de Misericórdia de Araraquara</v>
          </cell>
          <cell r="D203" t="str">
            <v>ARARAQUARA</v>
          </cell>
          <cell r="E203" t="str">
            <v>ARARAQUARA</v>
          </cell>
          <cell r="F203">
            <v>350320</v>
          </cell>
          <cell r="G203" t="str">
            <v>Municipal</v>
          </cell>
          <cell r="H203" t="str">
            <v>Priv.s. fins lucrativos</v>
          </cell>
          <cell r="I203">
            <v>6000</v>
          </cell>
          <cell r="J203">
            <v>1261</v>
          </cell>
          <cell r="K203">
            <v>10739</v>
          </cell>
          <cell r="M203">
            <v>1880</v>
          </cell>
        </row>
        <row r="204">
          <cell r="A204">
            <v>2082551</v>
          </cell>
          <cell r="B204">
            <v>48321038000192</v>
          </cell>
          <cell r="C204" t="str">
            <v>SANTA CASA DE MISERICÓRDIA DE IBIRÁ</v>
          </cell>
          <cell r="D204" t="str">
            <v>S. JOSÉ R. PRETO</v>
          </cell>
          <cell r="E204" t="str">
            <v>IBIRA</v>
          </cell>
          <cell r="F204">
            <v>351940</v>
          </cell>
          <cell r="G204" t="str">
            <v>Municipal</v>
          </cell>
          <cell r="H204" t="str">
            <v>Priv.s. fins lucrativos</v>
          </cell>
          <cell r="I204">
            <v>0</v>
          </cell>
          <cell r="J204">
            <v>0</v>
          </cell>
          <cell r="K204">
            <v>0</v>
          </cell>
          <cell r="M204">
            <v>0</v>
          </cell>
        </row>
        <row r="205">
          <cell r="A205">
            <v>2082586</v>
          </cell>
          <cell r="B205">
            <v>53338992000128</v>
          </cell>
          <cell r="C205" t="str">
            <v>Irmandade da Santa Casa de Misericordia de Osvaldo Cruz</v>
          </cell>
          <cell r="D205" t="str">
            <v>MARÍLIA</v>
          </cell>
          <cell r="E205" t="str">
            <v>OSVALDO CRUZ</v>
          </cell>
          <cell r="F205">
            <v>353460</v>
          </cell>
          <cell r="G205" t="str">
            <v>Municipal</v>
          </cell>
          <cell r="H205" t="str">
            <v>Priv.s. fins lucrativos</v>
          </cell>
          <cell r="I205">
            <v>300</v>
          </cell>
          <cell r="J205">
            <v>0</v>
          </cell>
          <cell r="K205">
            <v>500</v>
          </cell>
          <cell r="M205">
            <v>90</v>
          </cell>
        </row>
        <row r="206">
          <cell r="A206">
            <v>2082632</v>
          </cell>
          <cell r="B206">
            <v>44745024000145</v>
          </cell>
          <cell r="C206" t="str">
            <v>Associação do Hospital e Maternidade São José de Barra Bonita</v>
          </cell>
          <cell r="D206" t="str">
            <v>BAURU</v>
          </cell>
          <cell r="E206" t="str">
            <v>BARRA BONITA</v>
          </cell>
          <cell r="F206">
            <v>350530</v>
          </cell>
          <cell r="G206" t="str">
            <v>Municipal</v>
          </cell>
          <cell r="H206" t="str">
            <v>Priv.s. fins lucrativos</v>
          </cell>
          <cell r="I206">
            <v>0</v>
          </cell>
          <cell r="J206">
            <v>0</v>
          </cell>
          <cell r="K206">
            <v>0</v>
          </cell>
          <cell r="M206">
            <v>0</v>
          </cell>
        </row>
        <row r="207">
          <cell r="A207">
            <v>2082640</v>
          </cell>
          <cell r="B207">
            <v>49270671000161</v>
          </cell>
          <cell r="C207" t="str">
            <v>Santa Casa de Caridade e Maternidade de Ibitinga</v>
          </cell>
          <cell r="D207" t="str">
            <v>ARARAQUARA</v>
          </cell>
          <cell r="E207" t="str">
            <v>IBITINGA</v>
          </cell>
          <cell r="F207">
            <v>351960</v>
          </cell>
          <cell r="G207" t="str">
            <v>Municipal</v>
          </cell>
          <cell r="H207" t="str">
            <v>Priv.s. fins lucrativos</v>
          </cell>
          <cell r="I207">
            <v>800</v>
          </cell>
          <cell r="J207">
            <v>0</v>
          </cell>
          <cell r="K207">
            <v>1000</v>
          </cell>
          <cell r="M207">
            <v>180</v>
          </cell>
        </row>
        <row r="208">
          <cell r="A208">
            <v>2082721</v>
          </cell>
          <cell r="B208" t="str">
            <v>70.945.936/001-70</v>
          </cell>
          <cell r="C208" t="str">
            <v>Irmandade da Santa Casa de Misericórdia de São Roque - Hospital e Maternidade Sotero de Souza</v>
          </cell>
          <cell r="D208" t="str">
            <v>SOROCABA</v>
          </cell>
          <cell r="E208" t="str">
            <v>SAO ROQUE</v>
          </cell>
          <cell r="F208">
            <v>355060</v>
          </cell>
          <cell r="G208" t="str">
            <v>Municipal</v>
          </cell>
          <cell r="H208" t="str">
            <v>Priv.s. fins lucrativos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</row>
        <row r="209">
          <cell r="A209">
            <v>2082748</v>
          </cell>
          <cell r="B209">
            <v>43600261000155</v>
          </cell>
          <cell r="C209" t="str">
            <v>IRMANDADE SANTA CASA DE ANGATUBA</v>
          </cell>
          <cell r="D209" t="str">
            <v>SOROCABA</v>
          </cell>
          <cell r="E209" t="str">
            <v>ANGATUBA</v>
          </cell>
          <cell r="F209">
            <v>350220</v>
          </cell>
          <cell r="G209" t="str">
            <v>Municipal</v>
          </cell>
          <cell r="H209" t="str">
            <v>Priv.s. fins lucrativos</v>
          </cell>
          <cell r="I209">
            <v>0</v>
          </cell>
          <cell r="J209">
            <v>0</v>
          </cell>
          <cell r="K209">
            <v>0</v>
          </cell>
          <cell r="M209">
            <v>0</v>
          </cell>
        </row>
        <row r="210">
          <cell r="A210">
            <v>2082853</v>
          </cell>
          <cell r="B210">
            <v>44945962000199</v>
          </cell>
          <cell r="C210" t="str">
            <v>SANTA CASA DE MISERICÓRDIA E ASILO DOS POBRES DE BATATAIS</v>
          </cell>
          <cell r="D210" t="str">
            <v>RIBEIRÃO PRETO</v>
          </cell>
          <cell r="E210" t="str">
            <v>BATATAIS</v>
          </cell>
          <cell r="F210">
            <v>350590</v>
          </cell>
          <cell r="G210" t="str">
            <v>Municipal</v>
          </cell>
          <cell r="H210" t="str">
            <v>Priv.s. fins lucrativos</v>
          </cell>
          <cell r="I210">
            <v>2000</v>
          </cell>
          <cell r="J210">
            <v>0</v>
          </cell>
          <cell r="K210">
            <v>4000</v>
          </cell>
          <cell r="M210">
            <v>700</v>
          </cell>
        </row>
        <row r="211">
          <cell r="A211">
            <v>2082888</v>
          </cell>
          <cell r="B211">
            <v>56384183000140</v>
          </cell>
          <cell r="C211" t="str">
            <v>Irmandade da Santa Casa de Misericordia de Rio Claro</v>
          </cell>
          <cell r="D211" t="str">
            <v>PIRACICABA</v>
          </cell>
          <cell r="E211" t="str">
            <v>RIO CLARO</v>
          </cell>
          <cell r="F211">
            <v>354390</v>
          </cell>
          <cell r="G211" t="str">
            <v>Municipal</v>
          </cell>
          <cell r="H211" t="str">
            <v>Priv.s. fins lucrativos</v>
          </cell>
          <cell r="I211">
            <v>2000</v>
          </cell>
          <cell r="J211">
            <v>400</v>
          </cell>
          <cell r="K211">
            <v>2000</v>
          </cell>
          <cell r="M211">
            <v>350</v>
          </cell>
        </row>
        <row r="212">
          <cell r="A212">
            <v>2082934</v>
          </cell>
          <cell r="B212">
            <v>51504132000191</v>
          </cell>
          <cell r="C212" t="str">
            <v>Santa Casa de Misericórdia de Taguaí</v>
          </cell>
          <cell r="D212" t="str">
            <v>BAURU</v>
          </cell>
          <cell r="E212" t="str">
            <v>TAGUAI</v>
          </cell>
          <cell r="F212">
            <v>355300</v>
          </cell>
          <cell r="G212" t="str">
            <v>Municipal</v>
          </cell>
          <cell r="H212" t="str">
            <v>Priv.s. fins lucrativos</v>
          </cell>
          <cell r="I212">
            <v>20</v>
          </cell>
          <cell r="J212">
            <v>0</v>
          </cell>
          <cell r="K212">
            <v>20</v>
          </cell>
          <cell r="M212">
            <v>20</v>
          </cell>
        </row>
        <row r="213">
          <cell r="A213">
            <v>2083116</v>
          </cell>
          <cell r="B213">
            <v>5204924400162</v>
          </cell>
          <cell r="C213" t="str">
            <v>Irmandade da Santa Casa de Misericordia de Marilia</v>
          </cell>
          <cell r="D213" t="str">
            <v>MARÍLIA</v>
          </cell>
          <cell r="E213" t="str">
            <v>MARILIA</v>
          </cell>
          <cell r="F213">
            <v>352900</v>
          </cell>
          <cell r="G213" t="str">
            <v>Municipal</v>
          </cell>
          <cell r="H213" t="str">
            <v>Priv.s. fins lucrativos</v>
          </cell>
          <cell r="I213">
            <v>200</v>
          </cell>
          <cell r="J213">
            <v>50</v>
          </cell>
          <cell r="K213">
            <v>400</v>
          </cell>
          <cell r="M213">
            <v>70</v>
          </cell>
        </row>
        <row r="214">
          <cell r="A214">
            <v>2083140</v>
          </cell>
          <cell r="B214">
            <v>56898356000149</v>
          </cell>
          <cell r="C214" t="str">
            <v>IRMANDADE DA SANTA CASA DE MISERICÓRDIA DE SANTA ISABEL</v>
          </cell>
          <cell r="D214" t="str">
            <v>GRANDE S. PAULO</v>
          </cell>
          <cell r="E214" t="str">
            <v>SANTA ISABEL</v>
          </cell>
          <cell r="F214">
            <v>354680</v>
          </cell>
          <cell r="G214" t="str">
            <v>Municipal</v>
          </cell>
          <cell r="H214" t="str">
            <v>Priv.s. fins lucrativos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</row>
        <row r="215">
          <cell r="A215">
            <v>2083175</v>
          </cell>
          <cell r="B215">
            <v>54022967000101</v>
          </cell>
          <cell r="C215" t="str">
            <v>Santa Casa de Misericordia de Piedade</v>
          </cell>
          <cell r="D215" t="str">
            <v>SOROCABA</v>
          </cell>
          <cell r="E215" t="str">
            <v>PIEDADE</v>
          </cell>
          <cell r="F215">
            <v>353780</v>
          </cell>
          <cell r="G215" t="str">
            <v>Municipal</v>
          </cell>
          <cell r="H215" t="str">
            <v>Priv.s. fins lucrativos</v>
          </cell>
          <cell r="I215">
            <v>100</v>
          </cell>
          <cell r="J215">
            <v>0</v>
          </cell>
          <cell r="K215">
            <v>100</v>
          </cell>
          <cell r="M215">
            <v>20</v>
          </cell>
        </row>
        <row r="216">
          <cell r="A216">
            <v>2083213</v>
          </cell>
          <cell r="B216">
            <v>4705515700188</v>
          </cell>
          <cell r="C216" t="str">
            <v>Irmandade de misericordia e Hospital Terra Roxa</v>
          </cell>
          <cell r="D216" t="str">
            <v>BARRETOS</v>
          </cell>
          <cell r="E216" t="str">
            <v>TERRA ROXA</v>
          </cell>
          <cell r="F216">
            <v>355440</v>
          </cell>
          <cell r="G216" t="str">
            <v>Municipal</v>
          </cell>
          <cell r="H216" t="str">
            <v>Priv.s. fins lucrativos</v>
          </cell>
          <cell r="I216">
            <v>250</v>
          </cell>
          <cell r="J216">
            <v>0</v>
          </cell>
          <cell r="K216">
            <v>100</v>
          </cell>
          <cell r="M216">
            <v>20</v>
          </cell>
        </row>
        <row r="217">
          <cell r="A217">
            <v>2083493</v>
          </cell>
          <cell r="B217">
            <v>55110753000141</v>
          </cell>
          <cell r="C217" t="str">
            <v>IRMANDADE DA SANTA CASA DE MISERICORDIA DE PONTAL</v>
          </cell>
          <cell r="D217" t="str">
            <v>RIBEIRÃO PRETO</v>
          </cell>
          <cell r="E217" t="str">
            <v>PONTAL</v>
          </cell>
          <cell r="F217">
            <v>354020</v>
          </cell>
          <cell r="G217" t="str">
            <v>Municipal</v>
          </cell>
          <cell r="H217" t="str">
            <v>Priv.s. fins lucrativos</v>
          </cell>
          <cell r="I217">
            <v>120</v>
          </cell>
          <cell r="J217">
            <v>0</v>
          </cell>
          <cell r="K217">
            <v>240</v>
          </cell>
          <cell r="M217">
            <v>40</v>
          </cell>
        </row>
        <row r="218">
          <cell r="A218">
            <v>2083604</v>
          </cell>
          <cell r="B218">
            <v>44584019000106</v>
          </cell>
          <cell r="C218" t="str">
            <v xml:space="preserve">Santa Casa de Misericordia de Avaré </v>
          </cell>
          <cell r="D218" t="str">
            <v>BAURU</v>
          </cell>
          <cell r="E218" t="str">
            <v>AVARE</v>
          </cell>
          <cell r="F218">
            <v>350450</v>
          </cell>
          <cell r="G218" t="str">
            <v>Municipal</v>
          </cell>
          <cell r="H218" t="str">
            <v>Priv.s. fins lucrativos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</row>
        <row r="219">
          <cell r="A219">
            <v>2083876</v>
          </cell>
          <cell r="B219">
            <v>51455806000105</v>
          </cell>
          <cell r="C219" t="str">
            <v>SANTA CASA DE MISERICÓRDIA DE FRANCISCO MORATO</v>
          </cell>
          <cell r="D219" t="str">
            <v>GRANDE S. PAULO</v>
          </cell>
          <cell r="E219" t="str">
            <v>FRANCISCO MORATO</v>
          </cell>
          <cell r="F219">
            <v>351630</v>
          </cell>
          <cell r="G219" t="str">
            <v>Municipal</v>
          </cell>
          <cell r="H219" t="str">
            <v>Priv.s. fins lucrativos</v>
          </cell>
          <cell r="I219">
            <v>100</v>
          </cell>
          <cell r="J219">
            <v>0</v>
          </cell>
          <cell r="K219">
            <v>200</v>
          </cell>
          <cell r="M219">
            <v>40</v>
          </cell>
        </row>
        <row r="220">
          <cell r="A220">
            <v>2083973</v>
          </cell>
          <cell r="B220">
            <v>45331303000125</v>
          </cell>
          <cell r="C220" t="str">
            <v>Santa Casa de Guará</v>
          </cell>
          <cell r="D220" t="str">
            <v>FRANCA</v>
          </cell>
          <cell r="E220" t="str">
            <v>GUARA</v>
          </cell>
          <cell r="F220">
            <v>351770</v>
          </cell>
          <cell r="G220" t="str">
            <v>Municipal</v>
          </cell>
          <cell r="H220" t="str">
            <v>Priv.s. fins lucrativos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</row>
        <row r="221">
          <cell r="A221">
            <v>2084058</v>
          </cell>
          <cell r="B221">
            <v>56813926000150</v>
          </cell>
          <cell r="C221" t="str">
            <v>santa casa da misericórdia de Santa Cruz Do Rio Prado</v>
          </cell>
          <cell r="D221" t="str">
            <v>MARÍLIA</v>
          </cell>
          <cell r="E221" t="str">
            <v>SANTA CRUZ DO RIO PARDO</v>
          </cell>
          <cell r="F221">
            <v>354640</v>
          </cell>
          <cell r="G221" t="str">
            <v>Municipal</v>
          </cell>
          <cell r="H221" t="str">
            <v>Priv.s. fins lucrativos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</row>
        <row r="222">
          <cell r="A222">
            <v>2084074</v>
          </cell>
          <cell r="B222">
            <v>71981476000107</v>
          </cell>
          <cell r="C222" t="str">
            <v>ASSOCIAÇÃO BENEFICENTE DE TABAPUÃ</v>
          </cell>
          <cell r="D222" t="str">
            <v>S. JOSÉ R. PRETO</v>
          </cell>
          <cell r="E222" t="str">
            <v>TABAPUA</v>
          </cell>
          <cell r="F222">
            <v>355260</v>
          </cell>
          <cell r="G222" t="str">
            <v>Municipal</v>
          </cell>
          <cell r="H222" t="str">
            <v>Priv.s. fins lucrativos</v>
          </cell>
          <cell r="I222">
            <v>160</v>
          </cell>
          <cell r="J222">
            <v>0</v>
          </cell>
          <cell r="K222">
            <v>100</v>
          </cell>
          <cell r="M222">
            <v>20</v>
          </cell>
        </row>
        <row r="223">
          <cell r="A223">
            <v>2084171</v>
          </cell>
          <cell r="B223">
            <v>71326292000103</v>
          </cell>
          <cell r="C223" t="str">
            <v>Irmandade da Santa Casa de Sertãozinho</v>
          </cell>
          <cell r="D223" t="str">
            <v>RIBEIRÃO PRETO</v>
          </cell>
          <cell r="E223" t="str">
            <v>SERTAOZINHO</v>
          </cell>
          <cell r="F223">
            <v>355170</v>
          </cell>
          <cell r="G223" t="str">
            <v>Municipal</v>
          </cell>
          <cell r="H223" t="str">
            <v>Priv.s. fins lucrativos</v>
          </cell>
          <cell r="I223">
            <v>0</v>
          </cell>
          <cell r="J223">
            <v>0</v>
          </cell>
          <cell r="K223">
            <v>0</v>
          </cell>
          <cell r="M223">
            <v>0</v>
          </cell>
        </row>
        <row r="224">
          <cell r="A224">
            <v>2084228</v>
          </cell>
          <cell r="B224">
            <v>59759084000194</v>
          </cell>
          <cell r="C224" t="str">
            <v>SANTA CASA DE MISERICÓRDIA DONA CAROLINA MALHEIROS</v>
          </cell>
          <cell r="D224" t="str">
            <v>S. JOÃO B. VISTA</v>
          </cell>
          <cell r="E224" t="str">
            <v>SAO JOAO DA BOA VISTA</v>
          </cell>
          <cell r="F224">
            <v>354910</v>
          </cell>
          <cell r="G224" t="str">
            <v>Municipal</v>
          </cell>
          <cell r="H224" t="str">
            <v>Priv.s. fins lucrativos</v>
          </cell>
          <cell r="I224">
            <v>466</v>
          </cell>
          <cell r="J224">
            <v>0</v>
          </cell>
          <cell r="K224">
            <v>933</v>
          </cell>
          <cell r="M224">
            <v>160</v>
          </cell>
        </row>
        <row r="225">
          <cell r="A225">
            <v>2084414</v>
          </cell>
          <cell r="B225">
            <v>55989784000114</v>
          </cell>
          <cell r="C225" t="str">
            <v>Soc.Benef. e Hospitalar Santa Casa de Misericórdia de Ribeirão Preto</v>
          </cell>
          <cell r="D225" t="str">
            <v>RIBEIRÃO PRETO</v>
          </cell>
          <cell r="E225" t="str">
            <v>RIBEIRAO PRETO</v>
          </cell>
          <cell r="F225">
            <v>354340</v>
          </cell>
          <cell r="G225" t="str">
            <v>Municipal</v>
          </cell>
          <cell r="H225" t="str">
            <v>Priv.s. fins lucrativos</v>
          </cell>
          <cell r="I225">
            <v>4500</v>
          </cell>
          <cell r="J225">
            <v>450</v>
          </cell>
          <cell r="K225">
            <v>6750</v>
          </cell>
          <cell r="M225">
            <v>1140</v>
          </cell>
        </row>
        <row r="226">
          <cell r="A226">
            <v>2087057</v>
          </cell>
          <cell r="B226">
            <v>54384631000261</v>
          </cell>
          <cell r="C226" t="str">
            <v>Hospital fornecedores de cana</v>
          </cell>
          <cell r="D226" t="str">
            <v>PIRACICABA</v>
          </cell>
          <cell r="E226" t="str">
            <v>PIRACICABA</v>
          </cell>
          <cell r="F226">
            <v>353870</v>
          </cell>
          <cell r="G226" t="str">
            <v>Municipal</v>
          </cell>
          <cell r="H226" t="str">
            <v>Priv.s. fins lucrativos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</row>
        <row r="227">
          <cell r="A227">
            <v>2087103</v>
          </cell>
          <cell r="B227" t="str">
            <v>51.469.187/001-08</v>
          </cell>
          <cell r="C227" t="str">
            <v>Unidade de Referência do Coronavírus (URC) - Hospital Sociedade Operária Humanitária</v>
          </cell>
          <cell r="D227" t="str">
            <v>PIRACICABA</v>
          </cell>
          <cell r="E227" t="str">
            <v>LIMEIRA</v>
          </cell>
          <cell r="F227">
            <v>352690</v>
          </cell>
          <cell r="G227" t="str">
            <v>Municipal</v>
          </cell>
          <cell r="H227" t="str">
            <v>Priv.s. fins lucrativos</v>
          </cell>
          <cell r="I227">
            <v>5202</v>
          </cell>
          <cell r="J227">
            <v>400</v>
          </cell>
          <cell r="K227">
            <v>10404</v>
          </cell>
          <cell r="M227">
            <v>1820</v>
          </cell>
        </row>
        <row r="228">
          <cell r="A228">
            <v>2088193</v>
          </cell>
          <cell r="B228">
            <v>52775392000164</v>
          </cell>
          <cell r="C228" t="str">
            <v>Irmandade da Santa Casa de Misericórdia de Mogi Mirim</v>
          </cell>
          <cell r="D228" t="str">
            <v>S. JOÃO B. VISTA</v>
          </cell>
          <cell r="E228" t="str">
            <v>MOGI MIRIM</v>
          </cell>
          <cell r="F228">
            <v>353080</v>
          </cell>
          <cell r="G228" t="str">
            <v>Municipal</v>
          </cell>
          <cell r="H228" t="str">
            <v>Priv.s. fins lucrativos</v>
          </cell>
          <cell r="I228">
            <v>0</v>
          </cell>
          <cell r="J228">
            <v>0</v>
          </cell>
          <cell r="K228">
            <v>500</v>
          </cell>
          <cell r="M228">
            <v>90</v>
          </cell>
        </row>
        <row r="229">
          <cell r="A229">
            <v>2088525</v>
          </cell>
          <cell r="B229">
            <v>52343829000190</v>
          </cell>
          <cell r="C229" t="str">
            <v>Santa Casa de Misericórdia de Miguelópolis</v>
          </cell>
          <cell r="D229" t="str">
            <v>FRANCA</v>
          </cell>
          <cell r="E229" t="str">
            <v>MIGUELOPOLIS</v>
          </cell>
          <cell r="F229">
            <v>352970</v>
          </cell>
          <cell r="G229" t="str">
            <v>Municipal</v>
          </cell>
          <cell r="H229" t="str">
            <v>Priv.s. fins lucrativos</v>
          </cell>
          <cell r="I229">
            <v>20</v>
          </cell>
          <cell r="J229">
            <v>0</v>
          </cell>
          <cell r="K229">
            <v>40</v>
          </cell>
          <cell r="M229">
            <v>40</v>
          </cell>
        </row>
        <row r="230">
          <cell r="A230">
            <v>2092611</v>
          </cell>
          <cell r="B230">
            <v>44782779000110</v>
          </cell>
          <cell r="C230" t="str">
            <v>Santa Casa de Misericórdia de Barretos</v>
          </cell>
          <cell r="D230" t="str">
            <v>BARRETOS</v>
          </cell>
          <cell r="E230" t="str">
            <v>BARRETOS</v>
          </cell>
          <cell r="F230">
            <v>350550</v>
          </cell>
          <cell r="G230" t="str">
            <v>Municipal</v>
          </cell>
          <cell r="H230" t="str">
            <v>Priv.s. fins lucrativos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</row>
        <row r="231">
          <cell r="A231">
            <v>2093332</v>
          </cell>
          <cell r="B231">
            <v>50572395000175</v>
          </cell>
          <cell r="C231" t="str">
            <v>IRMANDADE DA SANTA CASA DE MISERICÓRDIA DE SANTA FÉ DO SUL</v>
          </cell>
          <cell r="D231" t="str">
            <v>S. JOSÉ R. PRETO</v>
          </cell>
          <cell r="E231" t="str">
            <v>SANTA FE DO SUL</v>
          </cell>
          <cell r="F231">
            <v>354660</v>
          </cell>
          <cell r="G231" t="str">
            <v>Municipal</v>
          </cell>
          <cell r="H231" t="str">
            <v>Priv.s. fins lucrativos</v>
          </cell>
          <cell r="I231">
            <v>1590</v>
          </cell>
          <cell r="J231">
            <v>78</v>
          </cell>
          <cell r="K231">
            <v>1000</v>
          </cell>
          <cell r="M231">
            <v>180</v>
          </cell>
        </row>
        <row r="232">
          <cell r="A232">
            <v>2095912</v>
          </cell>
          <cell r="B232">
            <v>47266838000195</v>
          </cell>
          <cell r="C232" t="str">
            <v>sociedade filantropica hosptial jose venancio</v>
          </cell>
          <cell r="D232" t="str">
            <v>BARRETOS</v>
          </cell>
          <cell r="E232" t="str">
            <v>COLINA</v>
          </cell>
          <cell r="F232">
            <v>351200</v>
          </cell>
          <cell r="G232" t="str">
            <v>Municipal</v>
          </cell>
          <cell r="H232" t="str">
            <v>Priv.s. fins lucrativos</v>
          </cell>
          <cell r="I232">
            <v>1950</v>
          </cell>
          <cell r="J232">
            <v>50</v>
          </cell>
          <cell r="K232">
            <v>1500</v>
          </cell>
          <cell r="M232">
            <v>260</v>
          </cell>
        </row>
        <row r="233">
          <cell r="A233">
            <v>2096412</v>
          </cell>
          <cell r="B233">
            <v>50471564000180</v>
          </cell>
          <cell r="C233" t="str">
            <v>Santa CAsa de Misericordia de Jacareí</v>
          </cell>
          <cell r="D233" t="str">
            <v>TAUBATÉ</v>
          </cell>
          <cell r="E233" t="str">
            <v>JACAREI</v>
          </cell>
          <cell r="F233">
            <v>352440</v>
          </cell>
          <cell r="G233" t="str">
            <v>Municipal</v>
          </cell>
          <cell r="H233" t="str">
            <v>Priv.s. fins lucrativos</v>
          </cell>
          <cell r="I233">
            <v>250</v>
          </cell>
          <cell r="J233">
            <v>23</v>
          </cell>
          <cell r="K233">
            <v>250</v>
          </cell>
          <cell r="M233">
            <v>40</v>
          </cell>
        </row>
        <row r="234">
          <cell r="A234">
            <v>2688433</v>
          </cell>
          <cell r="B234">
            <v>45615309000124</v>
          </cell>
          <cell r="C234" t="str">
            <v>ISBJP da Santa Casa de Misericórdia de Bragança Paulista</v>
          </cell>
          <cell r="D234" t="str">
            <v>CAMPINAS</v>
          </cell>
          <cell r="E234" t="str">
            <v>BRAGANCA PAULISTA</v>
          </cell>
          <cell r="F234">
            <v>350760</v>
          </cell>
          <cell r="G234" t="str">
            <v>Municipal</v>
          </cell>
          <cell r="H234" t="str">
            <v>Priv.s. fins lucrativos</v>
          </cell>
          <cell r="I234">
            <v>290</v>
          </cell>
          <cell r="J234">
            <v>25</v>
          </cell>
          <cell r="K234">
            <v>580</v>
          </cell>
          <cell r="M234">
            <v>100</v>
          </cell>
        </row>
        <row r="235">
          <cell r="A235">
            <v>2699915</v>
          </cell>
          <cell r="B235">
            <v>72909179000105</v>
          </cell>
          <cell r="C235" t="str">
            <v>Santa Casa Vinhedo</v>
          </cell>
          <cell r="D235" t="str">
            <v>CAMPINAS</v>
          </cell>
          <cell r="E235" t="str">
            <v>VINHEDO</v>
          </cell>
          <cell r="F235">
            <v>355670</v>
          </cell>
          <cell r="G235" t="str">
            <v>Municipal</v>
          </cell>
          <cell r="H235" t="str">
            <v>Priv.s. fins lucrativos</v>
          </cell>
          <cell r="I235">
            <v>0</v>
          </cell>
          <cell r="J235">
            <v>0</v>
          </cell>
          <cell r="K235">
            <v>2000</v>
          </cell>
          <cell r="M235">
            <v>350</v>
          </cell>
        </row>
        <row r="236">
          <cell r="A236">
            <v>2705222</v>
          </cell>
          <cell r="B236">
            <v>52505153000194</v>
          </cell>
          <cell r="C236" t="str">
            <v>Irmandade da Santa Casa de Misericórdia de Mococa</v>
          </cell>
          <cell r="D236" t="str">
            <v>S. JOÃO B. VISTA</v>
          </cell>
          <cell r="E236" t="str">
            <v>MOCOCA</v>
          </cell>
          <cell r="F236">
            <v>353050</v>
          </cell>
          <cell r="G236" t="str">
            <v>Municipal</v>
          </cell>
          <cell r="H236" t="str">
            <v>Priv.s. fins lucrativos</v>
          </cell>
          <cell r="I236">
            <v>393</v>
          </cell>
          <cell r="J236">
            <v>0</v>
          </cell>
          <cell r="K236">
            <v>780</v>
          </cell>
          <cell r="M236">
            <v>140</v>
          </cell>
        </row>
        <row r="237">
          <cell r="A237">
            <v>2708779</v>
          </cell>
          <cell r="B237">
            <v>71485056000121</v>
          </cell>
          <cell r="C237" t="str">
            <v>IRMANDADE DA SANTA CASA DE MISERICORDIA DE SOROCABA</v>
          </cell>
          <cell r="D237" t="str">
            <v>SOROCABA</v>
          </cell>
          <cell r="E237" t="str">
            <v>SOROCABA</v>
          </cell>
          <cell r="F237">
            <v>355220</v>
          </cell>
          <cell r="G237" t="str">
            <v>Municipal</v>
          </cell>
          <cell r="H237" t="str">
            <v>Priv.s. fins lucrativos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</row>
        <row r="238">
          <cell r="A238">
            <v>2745798</v>
          </cell>
          <cell r="B238">
            <v>53311999000156</v>
          </cell>
          <cell r="C238" t="str">
            <v>HOSPITAL BENEFICENTE SANTO ANTÔNIO</v>
          </cell>
          <cell r="D238" t="str">
            <v>FRANCA</v>
          </cell>
          <cell r="E238" t="str">
            <v>ORLANDIA</v>
          </cell>
          <cell r="F238">
            <v>353430</v>
          </cell>
          <cell r="G238" t="str">
            <v>Municipal</v>
          </cell>
          <cell r="H238" t="str">
            <v>Priv.s. fins lucrativos</v>
          </cell>
          <cell r="I238">
            <v>480</v>
          </cell>
          <cell r="J238">
            <v>0</v>
          </cell>
          <cell r="K238">
            <v>1000</v>
          </cell>
          <cell r="M238">
            <v>170</v>
          </cell>
        </row>
        <row r="239">
          <cell r="A239">
            <v>2745801</v>
          </cell>
          <cell r="B239">
            <v>50730902000151</v>
          </cell>
          <cell r="C239" t="str">
            <v>hospital São Marcos</v>
          </cell>
          <cell r="D239" t="str">
            <v>FRANCA</v>
          </cell>
          <cell r="E239" t="str">
            <v>MORRO AGUDO</v>
          </cell>
          <cell r="F239">
            <v>353190</v>
          </cell>
          <cell r="G239" t="str">
            <v>Municipal</v>
          </cell>
          <cell r="H239" t="str">
            <v>Priv.s. fins lucrativos</v>
          </cell>
          <cell r="I239">
            <v>50</v>
          </cell>
          <cell r="J239">
            <v>794</v>
          </cell>
          <cell r="K239">
            <v>100</v>
          </cell>
          <cell r="M239">
            <v>20</v>
          </cell>
        </row>
        <row r="240">
          <cell r="A240">
            <v>2746298</v>
          </cell>
          <cell r="B240">
            <v>56957117000151</v>
          </cell>
          <cell r="C240" t="str">
            <v>SANTA CASA DE MISERICORDIA DE SANTA ROSA DE VITERBO</v>
          </cell>
          <cell r="D240" t="str">
            <v>RIBEIRÃO PRETO</v>
          </cell>
          <cell r="E240" t="str">
            <v>SANTA ROSA DE VITERBO</v>
          </cell>
          <cell r="F240">
            <v>354760</v>
          </cell>
          <cell r="G240" t="str">
            <v>Municipal</v>
          </cell>
          <cell r="H240" t="str">
            <v>Priv.s. fins lucrativos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</row>
        <row r="241">
          <cell r="A241">
            <v>2747693</v>
          </cell>
          <cell r="B241">
            <v>5593992000161</v>
          </cell>
          <cell r="C241" t="str">
            <v>Santa Casa de Misericórdia de Ribeirão Bonito</v>
          </cell>
          <cell r="D241" t="str">
            <v>ARARAQUARA</v>
          </cell>
          <cell r="E241" t="str">
            <v>RIBEIRAO BONITO</v>
          </cell>
          <cell r="F241">
            <v>354290</v>
          </cell>
          <cell r="G241" t="str">
            <v>Municipal</v>
          </cell>
          <cell r="H241" t="str">
            <v>Priv.s. fins lucrativos</v>
          </cell>
          <cell r="I241">
            <v>50</v>
          </cell>
          <cell r="J241">
            <v>0</v>
          </cell>
          <cell r="K241">
            <v>90</v>
          </cell>
          <cell r="M241">
            <v>20</v>
          </cell>
        </row>
        <row r="242">
          <cell r="A242">
            <v>2748436</v>
          </cell>
          <cell r="B242">
            <v>51421279000118</v>
          </cell>
          <cell r="C242" t="str">
            <v>Hospital e Maternidade Beneficente de Charqueada</v>
          </cell>
          <cell r="D242" t="str">
            <v>PIRACICABA</v>
          </cell>
          <cell r="E242" t="str">
            <v>CHARQUEADA</v>
          </cell>
          <cell r="F242">
            <v>351170</v>
          </cell>
          <cell r="G242" t="str">
            <v>Municipal</v>
          </cell>
          <cell r="H242" t="str">
            <v>Priv.s. fins lucrativos</v>
          </cell>
          <cell r="I242">
            <v>63</v>
          </cell>
          <cell r="J242">
            <v>33</v>
          </cell>
          <cell r="K242">
            <v>50</v>
          </cell>
          <cell r="M242">
            <v>20</v>
          </cell>
        </row>
        <row r="243">
          <cell r="A243">
            <v>2748568</v>
          </cell>
          <cell r="B243">
            <v>46925111000100</v>
          </cell>
          <cell r="C243" t="str">
            <v>Santa Casa de Misericórdia de Capivari</v>
          </cell>
          <cell r="D243" t="str">
            <v>PIRACICABA</v>
          </cell>
          <cell r="E243" t="str">
            <v>CAPIVARI</v>
          </cell>
          <cell r="F243">
            <v>351040</v>
          </cell>
          <cell r="G243" t="str">
            <v>Municipal</v>
          </cell>
          <cell r="H243" t="str">
            <v>Priv.s. fins lucrativos</v>
          </cell>
          <cell r="I243">
            <v>0</v>
          </cell>
          <cell r="J243">
            <v>0</v>
          </cell>
          <cell r="K243">
            <v>0</v>
          </cell>
          <cell r="M243">
            <v>0</v>
          </cell>
        </row>
        <row r="244">
          <cell r="A244">
            <v>2750988</v>
          </cell>
          <cell r="B244">
            <v>47617584000102</v>
          </cell>
          <cell r="C244" t="str">
            <v>IRMANDADE DA SANTA CASA DE MISERICÓRDIA E MATERNIDADE DE DRACENA</v>
          </cell>
          <cell r="D244" t="str">
            <v>PRESIDENTE PRUDENTE</v>
          </cell>
          <cell r="E244" t="str">
            <v>DRACENA</v>
          </cell>
          <cell r="F244">
            <v>351440</v>
          </cell>
          <cell r="G244" t="str">
            <v>Municipal</v>
          </cell>
          <cell r="H244" t="str">
            <v>Priv.s. fins lucrativos</v>
          </cell>
          <cell r="I244">
            <v>112</v>
          </cell>
          <cell r="J244">
            <v>0</v>
          </cell>
          <cell r="K244">
            <v>150</v>
          </cell>
          <cell r="M244">
            <v>30</v>
          </cell>
        </row>
        <row r="245">
          <cell r="A245">
            <v>2751011</v>
          </cell>
          <cell r="B245">
            <v>52268596000109</v>
          </cell>
          <cell r="C245" t="str">
            <v>Santa Casa de Misericórdia Padre João Schneider de Martinopolis</v>
          </cell>
          <cell r="D245" t="str">
            <v>PRESIDENTE PRUDENTE</v>
          </cell>
          <cell r="E245" t="str">
            <v>MARTINOPOLIS</v>
          </cell>
          <cell r="F245">
            <v>352920</v>
          </cell>
          <cell r="G245" t="str">
            <v>Municipal</v>
          </cell>
          <cell r="H245" t="str">
            <v>Priv.s. fins lucrativos</v>
          </cell>
          <cell r="I245">
            <v>0</v>
          </cell>
          <cell r="J245">
            <v>0</v>
          </cell>
          <cell r="K245">
            <v>0</v>
          </cell>
          <cell r="M245">
            <v>0</v>
          </cell>
        </row>
        <row r="246">
          <cell r="A246">
            <v>2751038</v>
          </cell>
          <cell r="B246">
            <v>44932846000135</v>
          </cell>
          <cell r="C246" t="str">
            <v>IRMANDADE DA SANTA CASA DE MISERICÓRDIA DE PRESIDENTE EPITÁCIO</v>
          </cell>
          <cell r="D246" t="str">
            <v>PRESIDENTE PRUDENTE</v>
          </cell>
          <cell r="E246" t="str">
            <v>PRESIDENTE EPITACIO</v>
          </cell>
          <cell r="F246">
            <v>354130</v>
          </cell>
          <cell r="G246" t="str">
            <v>Municipal</v>
          </cell>
          <cell r="H246" t="str">
            <v>Priv.s. fins lucrativos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</row>
        <row r="247">
          <cell r="A247">
            <v>2751569</v>
          </cell>
          <cell r="B247" t="str">
            <v>50.798.453/0001-83</v>
          </cell>
          <cell r="C247" t="str">
            <v>Santa Casa da Misericordia de Cerquilho</v>
          </cell>
          <cell r="D247" t="str">
            <v>SOROCABA</v>
          </cell>
          <cell r="E247" t="str">
            <v>CERQUILHO</v>
          </cell>
          <cell r="F247">
            <v>351150</v>
          </cell>
          <cell r="G247" t="str">
            <v>Municipal</v>
          </cell>
          <cell r="H247" t="str">
            <v>Priv.s. fins lucrativos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</row>
        <row r="248">
          <cell r="A248">
            <v>2751704</v>
          </cell>
          <cell r="B248">
            <v>50304377000102</v>
          </cell>
          <cell r="C248" t="str">
            <v>SANTA CASA DE MISERICÓRDIA DE ITUVERAVA</v>
          </cell>
          <cell r="D248" t="str">
            <v>FRANCA</v>
          </cell>
          <cell r="E248" t="str">
            <v>ITUVERAVA</v>
          </cell>
          <cell r="F248">
            <v>352410</v>
          </cell>
          <cell r="G248" t="str">
            <v>Municipal</v>
          </cell>
          <cell r="H248" t="str">
            <v>Priv.s. fins lucrativos</v>
          </cell>
          <cell r="I248">
            <v>362</v>
          </cell>
          <cell r="J248">
            <v>0</v>
          </cell>
          <cell r="K248">
            <v>730</v>
          </cell>
          <cell r="M248">
            <v>130</v>
          </cell>
        </row>
        <row r="249">
          <cell r="A249">
            <v>2754843</v>
          </cell>
          <cell r="B249" t="str">
            <v>48697338/001-70</v>
          </cell>
          <cell r="C249" t="str">
            <v xml:space="preserve">Hospital de Santo Amaro </v>
          </cell>
          <cell r="D249" t="str">
            <v>BAIXADA SANTISTA</v>
          </cell>
          <cell r="E249" t="str">
            <v>GUARUJA</v>
          </cell>
          <cell r="F249">
            <v>351870</v>
          </cell>
          <cell r="G249" t="str">
            <v>Municipal</v>
          </cell>
          <cell r="H249" t="str">
            <v>Priv.s. fins lucrativos</v>
          </cell>
          <cell r="I249">
            <v>400</v>
          </cell>
          <cell r="J249">
            <v>120</v>
          </cell>
          <cell r="K249">
            <v>800</v>
          </cell>
          <cell r="M249">
            <v>140</v>
          </cell>
        </row>
        <row r="250">
          <cell r="A250">
            <v>2755092</v>
          </cell>
          <cell r="B250">
            <v>54122213000115</v>
          </cell>
          <cell r="C250" t="str">
            <v>Santa Casa de Misericórdia de Pindamonhangaba</v>
          </cell>
          <cell r="D250" t="str">
            <v>TAUBATÉ</v>
          </cell>
          <cell r="E250" t="str">
            <v>PINDAMONHANGABA</v>
          </cell>
          <cell r="F250">
            <v>353800</v>
          </cell>
          <cell r="G250" t="str">
            <v>Municipal</v>
          </cell>
          <cell r="H250" t="str">
            <v>Priv.s. fins lucrativos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</row>
        <row r="251">
          <cell r="A251">
            <v>2758245</v>
          </cell>
          <cell r="B251">
            <v>51660082000131</v>
          </cell>
          <cell r="C251" t="str">
            <v>ASSOCIAÇÃO HOSPITALAR DA SANTA CASA DE LINS</v>
          </cell>
          <cell r="D251" t="str">
            <v>BAURU</v>
          </cell>
          <cell r="E251" t="str">
            <v>LINS</v>
          </cell>
          <cell r="F251">
            <v>352710</v>
          </cell>
          <cell r="G251" t="str">
            <v>Municipal</v>
          </cell>
          <cell r="H251" t="str">
            <v>Priv.s. fins lucrativos</v>
          </cell>
          <cell r="I251">
            <v>1100</v>
          </cell>
          <cell r="J251">
            <v>0</v>
          </cell>
          <cell r="K251">
            <v>1200</v>
          </cell>
          <cell r="M251">
            <v>210</v>
          </cell>
        </row>
        <row r="252">
          <cell r="A252">
            <v>2765934</v>
          </cell>
          <cell r="B252">
            <v>71041289000135</v>
          </cell>
          <cell r="C252" t="str">
            <v>HOSPITAL DE CLINICAS DE SAO SEBASTIAO</v>
          </cell>
          <cell r="D252" t="str">
            <v>TAUBATÉ</v>
          </cell>
          <cell r="E252" t="str">
            <v>SAO SEBASTIAO</v>
          </cell>
          <cell r="F252">
            <v>355070</v>
          </cell>
          <cell r="G252" t="str">
            <v>Municipal</v>
          </cell>
          <cell r="H252" t="str">
            <v>Priv.s. fins lucrativos</v>
          </cell>
          <cell r="I252">
            <v>52</v>
          </cell>
          <cell r="J252">
            <v>12</v>
          </cell>
          <cell r="K252">
            <v>104</v>
          </cell>
          <cell r="M252">
            <v>20</v>
          </cell>
        </row>
        <row r="253">
          <cell r="A253">
            <v>2765942</v>
          </cell>
          <cell r="B253">
            <v>60990751001791</v>
          </cell>
          <cell r="C253" t="str">
            <v>Hospital Santa Lucinda</v>
          </cell>
          <cell r="D253" t="str">
            <v>SOROCABA</v>
          </cell>
          <cell r="E253" t="str">
            <v>SOROCABA</v>
          </cell>
          <cell r="F253">
            <v>355220</v>
          </cell>
          <cell r="G253" t="str">
            <v>Municipal</v>
          </cell>
          <cell r="H253" t="str">
            <v>Priv.s. fins lucrativos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</row>
        <row r="254">
          <cell r="A254">
            <v>2766167</v>
          </cell>
          <cell r="B254">
            <v>33726472000770</v>
          </cell>
          <cell r="C254" t="str">
            <v>HOSPITAL E MATERNIDADE SÃO VICENTE DE PAULO RIO DAS PEDRAS</v>
          </cell>
          <cell r="D254" t="str">
            <v>PIRACICABA</v>
          </cell>
          <cell r="E254" t="str">
            <v>RIO DAS PEDRAS</v>
          </cell>
          <cell r="F254">
            <v>354400</v>
          </cell>
          <cell r="G254" t="str">
            <v>Municipal</v>
          </cell>
          <cell r="H254" t="str">
            <v>Priv.s. fins lucrativos</v>
          </cell>
          <cell r="I254">
            <v>1500</v>
          </cell>
          <cell r="J254">
            <v>0</v>
          </cell>
          <cell r="K254">
            <v>3000</v>
          </cell>
          <cell r="M254">
            <v>520</v>
          </cell>
        </row>
        <row r="255">
          <cell r="A255">
            <v>2772310</v>
          </cell>
          <cell r="B255">
            <v>54370630000187</v>
          </cell>
          <cell r="C255" t="str">
            <v>IRMANDADE DA SANTA CASA DE MISERICORDIA DE PIRACICABA</v>
          </cell>
          <cell r="D255" t="str">
            <v>PIRACICABA</v>
          </cell>
          <cell r="E255" t="str">
            <v>PIRACICABA</v>
          </cell>
          <cell r="F255">
            <v>353870</v>
          </cell>
          <cell r="G255" t="str">
            <v>Municipal</v>
          </cell>
          <cell r="H255" t="str">
            <v>Priv.s. fins lucrativos</v>
          </cell>
          <cell r="I255">
            <v>3000</v>
          </cell>
          <cell r="J255">
            <v>825</v>
          </cell>
          <cell r="K255">
            <v>1000</v>
          </cell>
          <cell r="M255">
            <v>180</v>
          </cell>
        </row>
        <row r="256">
          <cell r="A256">
            <v>2773333</v>
          </cell>
          <cell r="B256">
            <v>48517932000132</v>
          </cell>
          <cell r="C256" t="str">
            <v>Santa Casa de Misericórdia de Guararema</v>
          </cell>
          <cell r="D256" t="str">
            <v>GRANDE S. PAULO</v>
          </cell>
          <cell r="E256" t="str">
            <v>GUARAREMA</v>
          </cell>
          <cell r="F256">
            <v>351830</v>
          </cell>
          <cell r="G256" t="str">
            <v>Municipal</v>
          </cell>
          <cell r="H256" t="str">
            <v>Priv.s. fins lucrativos</v>
          </cell>
          <cell r="I256">
            <v>2000</v>
          </cell>
          <cell r="J256">
            <v>0</v>
          </cell>
          <cell r="K256">
            <v>150</v>
          </cell>
          <cell r="M256">
            <v>30</v>
          </cell>
        </row>
        <row r="257">
          <cell r="A257">
            <v>2784602</v>
          </cell>
          <cell r="B257">
            <v>60499365000215</v>
          </cell>
          <cell r="C257" t="str">
            <v>HOSPITAL AUGUSTO DE OLIVEIRA CAMARGO</v>
          </cell>
          <cell r="D257" t="str">
            <v>CAMPINAS</v>
          </cell>
          <cell r="E257" t="str">
            <v>INDAIATUBA</v>
          </cell>
          <cell r="F257">
            <v>352050</v>
          </cell>
          <cell r="G257" t="str">
            <v>Municipal</v>
          </cell>
          <cell r="H257" t="str">
            <v>Priv.s. fins lucrativos</v>
          </cell>
          <cell r="I257">
            <v>0</v>
          </cell>
          <cell r="J257">
            <v>0</v>
          </cell>
          <cell r="K257">
            <v>0</v>
          </cell>
          <cell r="M257">
            <v>0</v>
          </cell>
        </row>
        <row r="258">
          <cell r="A258">
            <v>2785382</v>
          </cell>
          <cell r="B258">
            <v>5484836000111</v>
          </cell>
          <cell r="C258" t="str">
            <v>Irmandade da Santa Casa de Misericórdia de Pirassununga</v>
          </cell>
          <cell r="D258" t="str">
            <v>PIRACICABA</v>
          </cell>
          <cell r="E258" t="str">
            <v>PIRASSUNUNGA</v>
          </cell>
          <cell r="F258">
            <v>353930</v>
          </cell>
          <cell r="G258" t="str">
            <v>Municipal</v>
          </cell>
          <cell r="H258" t="str">
            <v>Priv.s. fins lucrativos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</row>
        <row r="259">
          <cell r="A259">
            <v>2786435</v>
          </cell>
          <cell r="B259">
            <v>50944198000130</v>
          </cell>
          <cell r="C259" t="str">
            <v>HOSPITAL DE CARIDADE SÃO VICENTE DE PAULO</v>
          </cell>
          <cell r="D259" t="str">
            <v>CAMPINAS</v>
          </cell>
          <cell r="E259" t="str">
            <v>JUNDIAI</v>
          </cell>
          <cell r="F259">
            <v>352590</v>
          </cell>
          <cell r="G259" t="str">
            <v>Municipal</v>
          </cell>
          <cell r="H259" t="str">
            <v>Priv.s. fins lucrativos</v>
          </cell>
          <cell r="I259">
            <v>10500</v>
          </cell>
          <cell r="J259">
            <v>200</v>
          </cell>
          <cell r="K259">
            <v>21000</v>
          </cell>
          <cell r="M259">
            <v>3580</v>
          </cell>
        </row>
        <row r="260">
          <cell r="A260">
            <v>2791722</v>
          </cell>
          <cell r="B260">
            <v>50753631000150</v>
          </cell>
          <cell r="C260" t="str">
            <v>Irmandade de Misericórdia do Jahu</v>
          </cell>
          <cell r="D260" t="str">
            <v>BAURU</v>
          </cell>
          <cell r="E260" t="str">
            <v>JAU</v>
          </cell>
          <cell r="F260">
            <v>352530</v>
          </cell>
          <cell r="G260" t="str">
            <v>Municipal</v>
          </cell>
          <cell r="H260" t="str">
            <v>Priv.s. fins lucrativos</v>
          </cell>
          <cell r="I260">
            <v>0</v>
          </cell>
          <cell r="J260">
            <v>0</v>
          </cell>
          <cell r="K260">
            <v>0</v>
          </cell>
          <cell r="M260">
            <v>0</v>
          </cell>
        </row>
        <row r="261">
          <cell r="A261">
            <v>2791749</v>
          </cell>
          <cell r="B261">
            <v>53816153000178</v>
          </cell>
          <cell r="C261" t="str">
            <v xml:space="preserve">Irmandade Santa Casa de Misericórdia de Pederneiras </v>
          </cell>
          <cell r="D261" t="str">
            <v>BAURU</v>
          </cell>
          <cell r="E261" t="str">
            <v>PEDERNEIRAS</v>
          </cell>
          <cell r="F261">
            <v>353670</v>
          </cell>
          <cell r="G261" t="str">
            <v>Municipal</v>
          </cell>
          <cell r="H261" t="str">
            <v>Priv.s. fins lucrativos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</row>
        <row r="262">
          <cell r="A262">
            <v>2798298</v>
          </cell>
          <cell r="B262" t="str">
            <v>59.981.712/0001-81</v>
          </cell>
          <cell r="C262" t="str">
            <v>Santa Casa da Misericordia de São José do Rio Preto</v>
          </cell>
          <cell r="D262" t="str">
            <v>S. JOSÉ R. PRETO</v>
          </cell>
          <cell r="E262" t="str">
            <v>SAO JOSE DO RIO PRETO</v>
          </cell>
          <cell r="F262">
            <v>354980</v>
          </cell>
          <cell r="G262" t="str">
            <v>Municipal</v>
          </cell>
          <cell r="H262" t="str">
            <v>Priv.s. fins lucrativos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</row>
        <row r="263">
          <cell r="A263">
            <v>3139050</v>
          </cell>
          <cell r="B263">
            <v>71485056000393</v>
          </cell>
          <cell r="C263" t="str">
            <v>Hospital Dr Leo Orsi Bernardes</v>
          </cell>
          <cell r="D263" t="str">
            <v>SOROCABA</v>
          </cell>
          <cell r="E263" t="str">
            <v>ITAPETININGA</v>
          </cell>
          <cell r="F263">
            <v>352230</v>
          </cell>
          <cell r="G263" t="str">
            <v>Municipal</v>
          </cell>
          <cell r="H263" t="str">
            <v>Priv.s. fins lucrativos</v>
          </cell>
          <cell r="I263">
            <v>0</v>
          </cell>
          <cell r="J263">
            <v>7</v>
          </cell>
          <cell r="K263">
            <v>0</v>
          </cell>
          <cell r="M263">
            <v>0</v>
          </cell>
        </row>
        <row r="264">
          <cell r="A264">
            <v>5586348</v>
          </cell>
          <cell r="B264" t="str">
            <v>15.126.437/0022-78</v>
          </cell>
          <cell r="C264" t="str">
            <v>Hospital Universitário da UFSCar Prof. Dr. Horácio Carlos Panepucci - HU-UFSCar</v>
          </cell>
          <cell r="D264" t="str">
            <v>ARARAQUARA</v>
          </cell>
          <cell r="E264" t="str">
            <v>SAO CARLOS</v>
          </cell>
          <cell r="F264">
            <v>354890</v>
          </cell>
          <cell r="G264" t="str">
            <v>Municipal</v>
          </cell>
          <cell r="H264" t="str">
            <v>Priv.s. fins lucrativos</v>
          </cell>
          <cell r="I264">
            <v>0</v>
          </cell>
          <cell r="J264">
            <v>0</v>
          </cell>
          <cell r="K264">
            <v>0</v>
          </cell>
          <cell r="M264">
            <v>0</v>
          </cell>
        </row>
        <row r="265">
          <cell r="A265">
            <v>7320175</v>
          </cell>
          <cell r="B265" t="str">
            <v>60.992.427/0018-93</v>
          </cell>
          <cell r="C265" t="str">
            <v>Beneficência Nipo-Brasileira de São Paulo - Hospital São Miguel Arcanjo</v>
          </cell>
          <cell r="D265" t="str">
            <v>SOROCABA</v>
          </cell>
          <cell r="E265" t="str">
            <v>SAO MIGUEL ARCANJO</v>
          </cell>
          <cell r="F265">
            <v>355020</v>
          </cell>
          <cell r="G265" t="str">
            <v>Municipal</v>
          </cell>
          <cell r="H265" t="str">
            <v>Priv.s. fins lucrativos</v>
          </cell>
          <cell r="I265">
            <v>0</v>
          </cell>
          <cell r="J265">
            <v>0</v>
          </cell>
          <cell r="K265">
            <v>0</v>
          </cell>
          <cell r="M265">
            <v>0</v>
          </cell>
        </row>
        <row r="266">
          <cell r="A266">
            <v>7849184</v>
          </cell>
          <cell r="B266">
            <v>23122790000183</v>
          </cell>
          <cell r="C266" t="str">
            <v>HOSPITAL SANTA MARIA DE SUZANO</v>
          </cell>
          <cell r="D266" t="str">
            <v>GRANDE S. PAULO</v>
          </cell>
          <cell r="E266" t="str">
            <v>SUZANO</v>
          </cell>
          <cell r="F266">
            <v>355250</v>
          </cell>
          <cell r="G266" t="str">
            <v>Municipal</v>
          </cell>
          <cell r="H266" t="str">
            <v>Priv.s. fins lucrativos</v>
          </cell>
          <cell r="I266">
            <v>0</v>
          </cell>
          <cell r="J266">
            <v>0</v>
          </cell>
          <cell r="K266">
            <v>0</v>
          </cell>
          <cell r="M266">
            <v>0</v>
          </cell>
        </row>
        <row r="267">
          <cell r="A267">
            <v>9149511</v>
          </cell>
          <cell r="B267" t="str">
            <v>24.291.004/0001-34</v>
          </cell>
          <cell r="C267" t="str">
            <v>Hospital Neurocenter Ltda.</v>
          </cell>
          <cell r="D267" t="str">
            <v>GRANDE S. PAULO</v>
          </cell>
          <cell r="E267" t="str">
            <v>GUARULHOS</v>
          </cell>
          <cell r="F267">
            <v>351880</v>
          </cell>
          <cell r="G267" t="str">
            <v>Municipal</v>
          </cell>
          <cell r="H267" t="str">
            <v>Priv.s. fins lucrativos</v>
          </cell>
          <cell r="I267">
            <v>500</v>
          </cell>
          <cell r="J267">
            <v>0</v>
          </cell>
          <cell r="K267">
            <v>1000</v>
          </cell>
          <cell r="M267">
            <v>170</v>
          </cell>
        </row>
        <row r="268">
          <cell r="A268">
            <v>9662561</v>
          </cell>
          <cell r="B268">
            <v>49150352002085</v>
          </cell>
          <cell r="C268" t="str">
            <v>FUNDAÇÃO PIO XII</v>
          </cell>
          <cell r="D268" t="str">
            <v>BARRETOS</v>
          </cell>
          <cell r="E268" t="str">
            <v>BARRETOS</v>
          </cell>
          <cell r="F268">
            <v>350550</v>
          </cell>
          <cell r="G268" t="str">
            <v>Municipal</v>
          </cell>
          <cell r="H268" t="str">
            <v>Priv.s. fins lucrativos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</row>
        <row r="269">
          <cell r="A269">
            <v>9680500</v>
          </cell>
          <cell r="B269">
            <v>45349461000960</v>
          </cell>
          <cell r="C269" t="str">
            <v>Associação Hospitalar Beneficente do Brasil</v>
          </cell>
          <cell r="D269" t="str">
            <v>MARÍLIA</v>
          </cell>
          <cell r="E269" t="str">
            <v>GARCA</v>
          </cell>
          <cell r="F269">
            <v>351670</v>
          </cell>
          <cell r="G269" t="str">
            <v>Municipal</v>
          </cell>
          <cell r="H269" t="str">
            <v>Priv.s. fins lucrativos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</row>
        <row r="270">
          <cell r="A270">
            <v>102792</v>
          </cell>
          <cell r="B270" t="str">
            <v>58200015/000183</v>
          </cell>
          <cell r="C270" t="str">
            <v>HOSPITAL DE CAMPANHA COVID 19 UPA CENTRAL</v>
          </cell>
          <cell r="D270" t="str">
            <v>BAIXADA SANTISTA</v>
          </cell>
          <cell r="E270" t="str">
            <v>SANTOS</v>
          </cell>
          <cell r="F270">
            <v>354850</v>
          </cell>
          <cell r="G270" t="str">
            <v>Municipal</v>
          </cell>
          <cell r="H270" t="str">
            <v>Direta/OSS</v>
          </cell>
          <cell r="I270">
            <v>1500</v>
          </cell>
          <cell r="J270">
            <v>0</v>
          </cell>
          <cell r="K270">
            <v>3000</v>
          </cell>
          <cell r="M270">
            <v>520</v>
          </cell>
        </row>
        <row r="271">
          <cell r="A271">
            <v>605107</v>
          </cell>
          <cell r="B271">
            <v>10857726000107</v>
          </cell>
          <cell r="C271" t="str">
            <v>CENTRO DE TRANSICAO E ESTABILIZACAO COVID19</v>
          </cell>
          <cell r="D271" t="str">
            <v>SOROCABA</v>
          </cell>
          <cell r="E271" t="str">
            <v>SOROCABA</v>
          </cell>
          <cell r="F271">
            <v>355220</v>
          </cell>
          <cell r="G271" t="str">
            <v>Municipal</v>
          </cell>
          <cell r="H271" t="str">
            <v>Direta/OSS</v>
          </cell>
          <cell r="I271">
            <v>600</v>
          </cell>
          <cell r="J271">
            <v>35</v>
          </cell>
          <cell r="K271">
            <v>1200</v>
          </cell>
          <cell r="M271">
            <v>210</v>
          </cell>
        </row>
        <row r="272">
          <cell r="A272" t="str">
            <v>PEDIDO TOTAL MINICÍPIOS</v>
          </cell>
        </row>
      </sheetData>
      <sheetData sheetId="15">
        <row r="2">
          <cell r="A2">
            <v>8028</v>
          </cell>
          <cell r="B2">
            <v>46523171000368</v>
          </cell>
          <cell r="C2" t="str">
            <v>HOSPITAL MUNICIPAL ANTONIO GIGLIO</v>
          </cell>
          <cell r="D2" t="str">
            <v>GRANDE S. PAULO</v>
          </cell>
          <cell r="E2" t="str">
            <v>OSASCO</v>
          </cell>
          <cell r="F2">
            <v>353440</v>
          </cell>
          <cell r="G2" t="str">
            <v>Municipal</v>
          </cell>
          <cell r="H2" t="str">
            <v>Direta/OSS</v>
          </cell>
          <cell r="I2">
            <v>4000</v>
          </cell>
          <cell r="J2">
            <v>45</v>
          </cell>
          <cell r="K2">
            <v>8000</v>
          </cell>
          <cell r="M2">
            <v>1275</v>
          </cell>
        </row>
        <row r="3">
          <cell r="A3">
            <v>8923</v>
          </cell>
          <cell r="B3">
            <v>46522942000130</v>
          </cell>
          <cell r="C3" t="str">
            <v>Centro Hospitalar de Santo André Dr. Newton da Costa Brandão</v>
          </cell>
          <cell r="D3" t="str">
            <v>GRANDE S. PAULO</v>
          </cell>
          <cell r="E3" t="str">
            <v>SANTO ANDRE</v>
          </cell>
          <cell r="F3">
            <v>354780</v>
          </cell>
          <cell r="G3" t="str">
            <v>Municipal</v>
          </cell>
          <cell r="H3" t="str">
            <v>Direta/OSS</v>
          </cell>
          <cell r="I3">
            <v>3000</v>
          </cell>
          <cell r="J3">
            <v>0</v>
          </cell>
          <cell r="K3">
            <v>6000</v>
          </cell>
          <cell r="M3">
            <v>955</v>
          </cell>
        </row>
        <row r="4">
          <cell r="A4">
            <v>9628</v>
          </cell>
          <cell r="B4">
            <v>61699567001245</v>
          </cell>
          <cell r="C4" t="str">
            <v>Hospital Municipal Dr. José de Carvalho Florence</v>
          </cell>
          <cell r="D4" t="str">
            <v>TAUBATÉ</v>
          </cell>
          <cell r="E4" t="str">
            <v>SAO JOSE DOS CAMPOS</v>
          </cell>
          <cell r="F4">
            <v>354990</v>
          </cell>
          <cell r="G4" t="str">
            <v>Municipal</v>
          </cell>
          <cell r="H4" t="str">
            <v>Direta/OSS</v>
          </cell>
          <cell r="I4">
            <v>1137</v>
          </cell>
          <cell r="J4">
            <v>36</v>
          </cell>
          <cell r="K4">
            <v>2274</v>
          </cell>
          <cell r="M4">
            <v>365</v>
          </cell>
        </row>
        <row r="5">
          <cell r="A5">
            <v>40010</v>
          </cell>
          <cell r="B5">
            <v>59045351000242</v>
          </cell>
          <cell r="C5" t="str">
            <v>UPA - VEREADOR NADIR MARIANO DE LIMA</v>
          </cell>
          <cell r="D5" t="str">
            <v>GRANDE S. PAULO</v>
          </cell>
          <cell r="E5" t="str">
            <v>FRANCISCO MORATO</v>
          </cell>
          <cell r="F5">
            <v>351630</v>
          </cell>
          <cell r="G5" t="str">
            <v>Municipal</v>
          </cell>
          <cell r="H5" t="str">
            <v>Direta/OSS</v>
          </cell>
          <cell r="I5">
            <v>38</v>
          </cell>
          <cell r="J5">
            <v>3</v>
          </cell>
          <cell r="K5">
            <v>76</v>
          </cell>
          <cell r="M5">
            <v>15</v>
          </cell>
        </row>
        <row r="6">
          <cell r="A6">
            <v>102075</v>
          </cell>
          <cell r="B6">
            <v>9652823001229</v>
          </cell>
          <cell r="C6" t="str">
            <v>HM BELA VISTA - ANTONIO CARLOS</v>
          </cell>
          <cell r="D6" t="str">
            <v>GRANDE S. PAULO</v>
          </cell>
          <cell r="E6" t="str">
            <v>SAO PAULO</v>
          </cell>
          <cell r="F6">
            <v>355030</v>
          </cell>
          <cell r="G6" t="str">
            <v>Municipal</v>
          </cell>
          <cell r="H6" t="str">
            <v>Direta/OSS</v>
          </cell>
          <cell r="I6">
            <v>4000</v>
          </cell>
          <cell r="J6">
            <v>0</v>
          </cell>
          <cell r="K6">
            <v>8000</v>
          </cell>
          <cell r="M6">
            <v>1275</v>
          </cell>
        </row>
        <row r="7">
          <cell r="A7">
            <v>102105</v>
          </cell>
          <cell r="B7">
            <v>9652823000680</v>
          </cell>
          <cell r="C7" t="str">
            <v>HOSPITAL MUNICIPAL BRASILÂNDIA</v>
          </cell>
          <cell r="D7" t="str">
            <v>GRANDE S. PAULO</v>
          </cell>
          <cell r="E7" t="str">
            <v>SAO PAULO</v>
          </cell>
          <cell r="F7">
            <v>355030</v>
          </cell>
          <cell r="G7" t="str">
            <v>Municipal</v>
          </cell>
          <cell r="H7" t="str">
            <v>Direta/OSS</v>
          </cell>
          <cell r="I7">
            <v>30000</v>
          </cell>
          <cell r="J7">
            <v>2660</v>
          </cell>
          <cell r="K7">
            <v>60000</v>
          </cell>
          <cell r="M7">
            <v>9435</v>
          </cell>
        </row>
        <row r="8">
          <cell r="A8">
            <v>102741</v>
          </cell>
          <cell r="B8">
            <v>45276128000110</v>
          </cell>
          <cell r="C8" t="str">
            <v>HOSPITAL DE CAMPANHA COVID 19 ARARAQUARA</v>
          </cell>
          <cell r="D8" t="str">
            <v>ARARAQUARA</v>
          </cell>
          <cell r="E8" t="str">
            <v>ARARAQUARA</v>
          </cell>
          <cell r="F8">
            <v>350320</v>
          </cell>
          <cell r="G8" t="str">
            <v>Municipal</v>
          </cell>
          <cell r="H8" t="str">
            <v>Direta/OSS</v>
          </cell>
          <cell r="I8">
            <v>240</v>
          </cell>
          <cell r="J8">
            <v>0</v>
          </cell>
          <cell r="K8">
            <v>480</v>
          </cell>
          <cell r="M8">
            <v>75</v>
          </cell>
        </row>
        <row r="9">
          <cell r="A9">
            <v>102806</v>
          </cell>
          <cell r="B9">
            <v>58200015000183</v>
          </cell>
          <cell r="C9" t="str">
            <v>HOSPITAL DE CAMPANHA UPA ZONA LESTE</v>
          </cell>
          <cell r="D9" t="str">
            <v>BAIXADA SANTISTA</v>
          </cell>
          <cell r="E9" t="str">
            <v>SANTOS</v>
          </cell>
          <cell r="F9">
            <v>354850</v>
          </cell>
          <cell r="G9" t="str">
            <v>Municipal</v>
          </cell>
          <cell r="H9" t="str">
            <v>Direta/OSS</v>
          </cell>
          <cell r="I9">
            <v>360</v>
          </cell>
          <cell r="J9">
            <v>0</v>
          </cell>
          <cell r="K9">
            <v>720</v>
          </cell>
          <cell r="M9">
            <v>115</v>
          </cell>
        </row>
        <row r="10">
          <cell r="A10">
            <v>104795</v>
          </cell>
          <cell r="B10">
            <v>58200015000183</v>
          </cell>
          <cell r="C10" t="str">
            <v>HOSPITAL DE CAMPANHA VITÓRIA</v>
          </cell>
          <cell r="D10" t="str">
            <v>BAIXADA SANTISTA</v>
          </cell>
          <cell r="E10" t="str">
            <v>SANTOS</v>
          </cell>
          <cell r="F10">
            <v>354850</v>
          </cell>
          <cell r="G10" t="str">
            <v>Municipal</v>
          </cell>
          <cell r="H10" t="str">
            <v>Direta/OSS</v>
          </cell>
          <cell r="I10">
            <v>6810</v>
          </cell>
          <cell r="J10">
            <v>3184</v>
          </cell>
          <cell r="K10">
            <v>6810</v>
          </cell>
          <cell r="M10">
            <v>1085</v>
          </cell>
        </row>
        <row r="11">
          <cell r="A11">
            <v>104892</v>
          </cell>
          <cell r="B11">
            <v>46522983000127</v>
          </cell>
          <cell r="C11" t="str">
            <v>HOSPITAL DE CAMPANHA COVID 19 "FERNÃO DIAS"</v>
          </cell>
          <cell r="D11" t="str">
            <v>GRANDE S. PAULO</v>
          </cell>
          <cell r="E11" t="str">
            <v>SANTANA DE PARNAIBA</v>
          </cell>
          <cell r="F11">
            <v>354730</v>
          </cell>
          <cell r="G11" t="str">
            <v>Municipal</v>
          </cell>
          <cell r="H11" t="str">
            <v>Direta/OSS</v>
          </cell>
          <cell r="I11">
            <v>500</v>
          </cell>
          <cell r="J11">
            <v>680</v>
          </cell>
          <cell r="K11">
            <v>1000</v>
          </cell>
          <cell r="M11">
            <v>160</v>
          </cell>
        </row>
        <row r="12">
          <cell r="A12">
            <v>105120</v>
          </cell>
          <cell r="B12">
            <v>46137410000180</v>
          </cell>
          <cell r="C12" t="str">
            <v>Hospital de Campanha</v>
          </cell>
          <cell r="D12" t="str">
            <v>BAURU</v>
          </cell>
          <cell r="E12" t="str">
            <v>BAURU</v>
          </cell>
          <cell r="F12">
            <v>350600</v>
          </cell>
          <cell r="G12" t="str">
            <v>Municipal</v>
          </cell>
          <cell r="H12" t="str">
            <v>Direta/OSS</v>
          </cell>
          <cell r="I12">
            <v>7000</v>
          </cell>
          <cell r="J12">
            <v>0</v>
          </cell>
          <cell r="K12">
            <v>3000</v>
          </cell>
          <cell r="M12">
            <v>480</v>
          </cell>
        </row>
        <row r="13">
          <cell r="A13">
            <v>105597</v>
          </cell>
          <cell r="B13">
            <v>46523171000104</v>
          </cell>
          <cell r="C13" t="str">
            <v>HOSPITAL DE CAMPANHA COVID 19 OSASCO</v>
          </cell>
          <cell r="D13" t="str">
            <v>GRANDE S. PAULO</v>
          </cell>
          <cell r="E13" t="str">
            <v>Osasco</v>
          </cell>
          <cell r="F13">
            <v>353440</v>
          </cell>
          <cell r="G13" t="str">
            <v>Municipal</v>
          </cell>
          <cell r="H13" t="str">
            <v>Direta/OSS</v>
          </cell>
          <cell r="I13">
            <v>2500</v>
          </cell>
          <cell r="J13">
            <v>65</v>
          </cell>
          <cell r="K13">
            <v>5000</v>
          </cell>
          <cell r="M13">
            <v>795</v>
          </cell>
        </row>
        <row r="14">
          <cell r="A14">
            <v>105708</v>
          </cell>
          <cell r="B14">
            <v>46523080000160</v>
          </cell>
          <cell r="C14" t="str">
            <v>HOSPITAL DE CAMPANHA COVID 19 FRANCO DA ROCHA</v>
          </cell>
          <cell r="D14" t="str">
            <v>GRANDE S. PAULO</v>
          </cell>
          <cell r="E14" t="str">
            <v>FRANCO DA ROCHA</v>
          </cell>
          <cell r="F14">
            <v>351640</v>
          </cell>
          <cell r="G14" t="str">
            <v>Municipal</v>
          </cell>
          <cell r="H14" t="str">
            <v>Direta/OSS</v>
          </cell>
          <cell r="I14">
            <v>125</v>
          </cell>
          <cell r="J14">
            <v>0</v>
          </cell>
          <cell r="K14">
            <v>250</v>
          </cell>
          <cell r="M14">
            <v>40</v>
          </cell>
        </row>
        <row r="15">
          <cell r="A15">
            <v>105759</v>
          </cell>
          <cell r="B15">
            <v>46523239000147</v>
          </cell>
          <cell r="C15" t="str">
            <v>HOSPITAL DE URGÊNCIA SBC</v>
          </cell>
          <cell r="D15" t="str">
            <v>GRANDE S. PAULO</v>
          </cell>
          <cell r="E15" t="str">
            <v>SAO BERNARDO DO CAMPO</v>
          </cell>
          <cell r="F15">
            <v>354870</v>
          </cell>
          <cell r="G15" t="str">
            <v>Municipal</v>
          </cell>
          <cell r="H15" t="str">
            <v>Direta/OSS</v>
          </cell>
          <cell r="I15">
            <v>2500</v>
          </cell>
          <cell r="J15">
            <v>1686</v>
          </cell>
          <cell r="K15">
            <v>5000</v>
          </cell>
          <cell r="M15">
            <v>795</v>
          </cell>
        </row>
        <row r="16">
          <cell r="A16">
            <v>105767</v>
          </cell>
          <cell r="B16">
            <v>46523239000147</v>
          </cell>
          <cell r="C16" t="str">
            <v>HOSPITAL DE CAMPANHA - HOSPITAL ANCHIETA</v>
          </cell>
          <cell r="D16" t="str">
            <v>GRANDE S. PAULO</v>
          </cell>
          <cell r="E16" t="str">
            <v>SAO BERNARDO DO CAMPO</v>
          </cell>
          <cell r="F16">
            <v>354870</v>
          </cell>
          <cell r="G16" t="str">
            <v>Municipal</v>
          </cell>
          <cell r="H16" t="str">
            <v>Direta/OSS</v>
          </cell>
          <cell r="I16">
            <v>1500</v>
          </cell>
          <cell r="J16">
            <v>39</v>
          </cell>
          <cell r="K16">
            <v>3000</v>
          </cell>
          <cell r="L16">
            <v>5</v>
          </cell>
          <cell r="M16">
            <v>475</v>
          </cell>
        </row>
        <row r="17">
          <cell r="A17">
            <v>109746</v>
          </cell>
          <cell r="B17">
            <v>46522942000130</v>
          </cell>
          <cell r="C17" t="str">
            <v>Hospital de Campanha COVID 19 Pedro Dell'Antonia</v>
          </cell>
          <cell r="D17" t="str">
            <v>GRANDE S. PAULO</v>
          </cell>
          <cell r="E17" t="str">
            <v>SANTO ANDRE</v>
          </cell>
          <cell r="F17">
            <v>354780</v>
          </cell>
          <cell r="G17" t="str">
            <v>Municipal</v>
          </cell>
          <cell r="H17" t="str">
            <v>Direta/OSS</v>
          </cell>
          <cell r="I17">
            <v>4500</v>
          </cell>
          <cell r="J17">
            <v>0</v>
          </cell>
          <cell r="K17">
            <v>9000</v>
          </cell>
          <cell r="M17">
            <v>1435</v>
          </cell>
        </row>
        <row r="18">
          <cell r="A18">
            <v>110310</v>
          </cell>
          <cell r="B18">
            <v>46523064000178</v>
          </cell>
          <cell r="C18" t="str">
            <v>Centro Médico de Combate ao Coronavírus</v>
          </cell>
          <cell r="D18" t="str">
            <v>GRANDE S. PAULO</v>
          </cell>
          <cell r="E18" t="str">
            <v>CAIEIRAS</v>
          </cell>
          <cell r="F18">
            <v>350900</v>
          </cell>
          <cell r="G18" t="str">
            <v>Municipal</v>
          </cell>
          <cell r="H18" t="str">
            <v>Direta/OSS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A19">
            <v>112062</v>
          </cell>
          <cell r="B19">
            <v>46522967000134</v>
          </cell>
          <cell r="C19" t="str">
            <v>Hospital de Campanha de Ribeirão Pires</v>
          </cell>
          <cell r="D19" t="str">
            <v>GRANDE S. PAULO</v>
          </cell>
          <cell r="E19" t="str">
            <v>RIBEIRAO PIRES</v>
          </cell>
          <cell r="F19">
            <v>354330</v>
          </cell>
          <cell r="G19" t="str">
            <v>Municipal</v>
          </cell>
          <cell r="H19" t="str">
            <v>Direta/OSS</v>
          </cell>
          <cell r="I19">
            <v>2000</v>
          </cell>
          <cell r="J19">
            <v>300</v>
          </cell>
          <cell r="K19">
            <v>4000</v>
          </cell>
          <cell r="M19">
            <v>640</v>
          </cell>
        </row>
        <row r="20">
          <cell r="A20">
            <v>113921</v>
          </cell>
          <cell r="B20">
            <v>46634440000100</v>
          </cell>
          <cell r="C20" t="str">
            <v>Hospital de Campanha</v>
          </cell>
          <cell r="D20" t="str">
            <v>SOROCABA</v>
          </cell>
          <cell r="E20" t="str">
            <v>ITU</v>
          </cell>
          <cell r="F20">
            <v>352390</v>
          </cell>
          <cell r="G20" t="str">
            <v>Municipal</v>
          </cell>
          <cell r="H20" t="str">
            <v>Direta/OSS</v>
          </cell>
          <cell r="I20">
            <v>5400</v>
          </cell>
          <cell r="J20">
            <v>1200</v>
          </cell>
          <cell r="K20">
            <v>10800</v>
          </cell>
          <cell r="M20">
            <v>1720</v>
          </cell>
        </row>
        <row r="21">
          <cell r="A21">
            <v>115509</v>
          </cell>
          <cell r="B21">
            <v>46523163000150</v>
          </cell>
          <cell r="C21" t="str">
            <v>Hospital de Campanha Covid 19 Mairiporã</v>
          </cell>
          <cell r="D21" t="str">
            <v>GRANDE S. PAULO</v>
          </cell>
          <cell r="E21" t="str">
            <v>MAIRIPORA</v>
          </cell>
          <cell r="F21">
            <v>352850</v>
          </cell>
          <cell r="G21" t="str">
            <v>Municipal</v>
          </cell>
          <cell r="H21" t="str">
            <v>Direta/OSS</v>
          </cell>
          <cell r="I21">
            <v>2400</v>
          </cell>
          <cell r="J21">
            <v>4</v>
          </cell>
          <cell r="K21">
            <v>4800</v>
          </cell>
          <cell r="M21">
            <v>765</v>
          </cell>
        </row>
        <row r="22">
          <cell r="A22">
            <v>127604</v>
          </cell>
          <cell r="B22">
            <v>46523015000135</v>
          </cell>
          <cell r="C22" t="str">
            <v>UNIDADE DE INTERNAÇÃO COVID - 19 PAULISTA</v>
          </cell>
          <cell r="D22" t="str">
            <v>GRANDE S. PAULO</v>
          </cell>
          <cell r="E22" t="str">
            <v>BARUERI</v>
          </cell>
          <cell r="F22">
            <v>350570</v>
          </cell>
          <cell r="G22" t="str">
            <v>Municipal</v>
          </cell>
          <cell r="H22" t="str">
            <v>Direta/OSS</v>
          </cell>
          <cell r="I22">
            <v>900</v>
          </cell>
          <cell r="J22">
            <v>75</v>
          </cell>
          <cell r="K22">
            <v>1800</v>
          </cell>
          <cell r="M22">
            <v>285</v>
          </cell>
        </row>
        <row r="23">
          <cell r="A23">
            <v>133272</v>
          </cell>
          <cell r="B23">
            <v>45176005000108</v>
          </cell>
          <cell r="C23" t="str">
            <v>Hospital de Campanha de Taubaté</v>
          </cell>
          <cell r="D23" t="str">
            <v>TAUBATÉ</v>
          </cell>
          <cell r="E23" t="str">
            <v>TAUBATE</v>
          </cell>
          <cell r="F23">
            <v>355410</v>
          </cell>
          <cell r="G23" t="str">
            <v>Municipal</v>
          </cell>
          <cell r="H23" t="str">
            <v>Direta/OSS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</row>
        <row r="24">
          <cell r="A24">
            <v>136328</v>
          </cell>
          <cell r="B24">
            <v>45226214000119</v>
          </cell>
          <cell r="C24" t="str">
            <v>UPA CIDADE NOVA/HOSPITAL DE CAMPANHA</v>
          </cell>
          <cell r="D24" t="str">
            <v>TAUBATÉ</v>
          </cell>
          <cell r="E24" t="str">
            <v>PINDAMONHANGABA</v>
          </cell>
          <cell r="F24">
            <v>353800</v>
          </cell>
          <cell r="G24" t="str">
            <v>Municipal</v>
          </cell>
          <cell r="H24" t="str">
            <v>Direta/OSS</v>
          </cell>
          <cell r="I24">
            <v>1800</v>
          </cell>
          <cell r="J24">
            <v>168</v>
          </cell>
          <cell r="K24">
            <v>2500</v>
          </cell>
          <cell r="M24">
            <v>400</v>
          </cell>
        </row>
        <row r="25">
          <cell r="A25">
            <v>158119</v>
          </cell>
          <cell r="B25">
            <v>46392148002244</v>
          </cell>
          <cell r="C25" t="str">
            <v>COMPLEXO HOSPITALAR MUNICIPAL SOROCABANA</v>
          </cell>
          <cell r="D25" t="str">
            <v>GRANDE S. PAULO</v>
          </cell>
          <cell r="E25" t="str">
            <v>SAO PAULO</v>
          </cell>
          <cell r="F25">
            <v>355030</v>
          </cell>
          <cell r="G25" t="str">
            <v>Municipal</v>
          </cell>
          <cell r="H25" t="str">
            <v>Direta/OSS</v>
          </cell>
          <cell r="I25">
            <v>4320</v>
          </cell>
          <cell r="J25">
            <v>0</v>
          </cell>
          <cell r="K25">
            <v>8640</v>
          </cell>
          <cell r="M25">
            <v>1380</v>
          </cell>
        </row>
        <row r="26">
          <cell r="A26">
            <v>161438</v>
          </cell>
          <cell r="B26">
            <v>11344038001765</v>
          </cell>
          <cell r="C26" t="str">
            <v>HOSPITAL MUNICIPAL GUARAPIRANGA</v>
          </cell>
          <cell r="D26" t="str">
            <v>GRANDE S. PAULO</v>
          </cell>
          <cell r="E26" t="str">
            <v>SAO PAULO</v>
          </cell>
          <cell r="F26">
            <v>355030</v>
          </cell>
          <cell r="G26" t="str">
            <v>Municipal</v>
          </cell>
          <cell r="H26" t="str">
            <v>Direta/OSS</v>
          </cell>
          <cell r="I26">
            <v>4000</v>
          </cell>
          <cell r="J26">
            <v>860</v>
          </cell>
          <cell r="K26">
            <v>8000</v>
          </cell>
          <cell r="M26">
            <v>1275</v>
          </cell>
        </row>
        <row r="27">
          <cell r="A27">
            <v>163279</v>
          </cell>
          <cell r="B27">
            <v>46522942000130</v>
          </cell>
          <cell r="C27" t="str">
            <v>Hospital de Campanha COVID 19 UFABC</v>
          </cell>
          <cell r="D27" t="str">
            <v>GRANDE S. PAULO</v>
          </cell>
          <cell r="E27" t="str">
            <v>SANTO ANDRE</v>
          </cell>
          <cell r="F27">
            <v>354780</v>
          </cell>
          <cell r="G27" t="str">
            <v>Municipal</v>
          </cell>
          <cell r="H27" t="str">
            <v>Direta/OSS</v>
          </cell>
          <cell r="I27">
            <v>3000</v>
          </cell>
          <cell r="J27">
            <v>0</v>
          </cell>
          <cell r="K27">
            <v>6000</v>
          </cell>
          <cell r="M27">
            <v>955</v>
          </cell>
        </row>
        <row r="28">
          <cell r="A28">
            <v>201154</v>
          </cell>
          <cell r="B28">
            <v>45226214000119</v>
          </cell>
          <cell r="C28" t="str">
            <v>UPA ARARETAMA PINDAMONHANGABA</v>
          </cell>
          <cell r="D28" t="str">
            <v>TAUBATÉ</v>
          </cell>
          <cell r="E28" t="str">
            <v>PINDAMONHANGABA</v>
          </cell>
          <cell r="F28">
            <v>353800</v>
          </cell>
          <cell r="G28" t="str">
            <v>Municipal</v>
          </cell>
          <cell r="H28" t="str">
            <v>Direta/OSS</v>
          </cell>
          <cell r="I28">
            <v>1800</v>
          </cell>
          <cell r="J28">
            <v>13</v>
          </cell>
          <cell r="K28">
            <v>2500</v>
          </cell>
          <cell r="M28">
            <v>400</v>
          </cell>
        </row>
        <row r="29">
          <cell r="A29">
            <v>222844</v>
          </cell>
          <cell r="B29">
            <v>46425229000179</v>
          </cell>
          <cell r="C29" t="str">
            <v>Centro Municipal de Triagem COVID19</v>
          </cell>
          <cell r="D29" t="str">
            <v>S. JOÃO B. VISTA</v>
          </cell>
          <cell r="E29" t="str">
            <v>AGUAI</v>
          </cell>
          <cell r="F29">
            <v>350030</v>
          </cell>
          <cell r="G29" t="str">
            <v>Municipal</v>
          </cell>
          <cell r="H29" t="str">
            <v>Direta/OSS</v>
          </cell>
          <cell r="I29">
            <v>50</v>
          </cell>
          <cell r="J29">
            <v>0</v>
          </cell>
          <cell r="K29">
            <v>100</v>
          </cell>
          <cell r="M29">
            <v>15</v>
          </cell>
        </row>
        <row r="30">
          <cell r="A30">
            <v>255874</v>
          </cell>
          <cell r="B30">
            <v>46680500000112</v>
          </cell>
          <cell r="C30" t="str">
            <v>Hospital de Campanha COVID 19 Guaratinguetá</v>
          </cell>
          <cell r="D30" t="str">
            <v>TAUBATÉ</v>
          </cell>
          <cell r="E30" t="str">
            <v>GUARATINGUETA</v>
          </cell>
          <cell r="F30">
            <v>351840</v>
          </cell>
          <cell r="G30" t="str">
            <v>Municipal</v>
          </cell>
          <cell r="H30" t="str">
            <v>Direta/OSS</v>
          </cell>
          <cell r="I30">
            <v>500</v>
          </cell>
          <cell r="J30">
            <v>0</v>
          </cell>
          <cell r="K30">
            <v>500</v>
          </cell>
          <cell r="M30">
            <v>80</v>
          </cell>
        </row>
        <row r="31">
          <cell r="A31">
            <v>302961</v>
          </cell>
          <cell r="B31" t="str">
            <v>00955107000193</v>
          </cell>
          <cell r="C31" t="str">
            <v>Hospital de Campanha - COVID 19 - Rio Claro</v>
          </cell>
          <cell r="D31" t="str">
            <v>PIRACICABA</v>
          </cell>
          <cell r="E31" t="str">
            <v>RIO CLARO</v>
          </cell>
          <cell r="F31">
            <v>354390</v>
          </cell>
          <cell r="G31" t="str">
            <v>Municipal</v>
          </cell>
          <cell r="H31" t="str">
            <v>Direta/OSS</v>
          </cell>
          <cell r="I31">
            <v>3000</v>
          </cell>
          <cell r="J31">
            <v>0</v>
          </cell>
          <cell r="K31">
            <v>6000</v>
          </cell>
          <cell r="M31">
            <v>955</v>
          </cell>
        </row>
        <row r="32">
          <cell r="A32">
            <v>478849</v>
          </cell>
          <cell r="B32">
            <v>46588950000180</v>
          </cell>
          <cell r="C32" t="str">
            <v>UNIDADE DE SUPORTE VENTILATORIO FRATERNIDADE COVID</v>
          </cell>
          <cell r="D32" t="str">
            <v>S. JOSÉ R. PRETO</v>
          </cell>
          <cell r="E32" t="str">
            <v>SAO JOSE DO RIO PRETO</v>
          </cell>
          <cell r="F32">
            <v>354980</v>
          </cell>
          <cell r="G32" t="str">
            <v>Municipal</v>
          </cell>
          <cell r="H32" t="str">
            <v>Direta/OSS</v>
          </cell>
          <cell r="I32">
            <v>1800</v>
          </cell>
          <cell r="J32">
            <v>581</v>
          </cell>
          <cell r="K32">
            <v>3000</v>
          </cell>
          <cell r="M32">
            <v>480</v>
          </cell>
        </row>
        <row r="33">
          <cell r="A33">
            <v>625396</v>
          </cell>
          <cell r="B33">
            <v>46599809000182</v>
          </cell>
          <cell r="C33" t="str">
            <v>Unidade de Suporte Ventilatório de Votuporanga</v>
          </cell>
          <cell r="D33" t="str">
            <v>S. JOSÉ R. PRETO</v>
          </cell>
          <cell r="E33" t="str">
            <v>VOTUPORANGA</v>
          </cell>
          <cell r="F33">
            <v>355710</v>
          </cell>
          <cell r="G33" t="str">
            <v>Municipal</v>
          </cell>
          <cell r="H33" t="str">
            <v>Direta/OSS</v>
          </cell>
          <cell r="I33">
            <v>5800</v>
          </cell>
          <cell r="J33">
            <v>15</v>
          </cell>
          <cell r="K33">
            <v>5800</v>
          </cell>
          <cell r="M33">
            <v>925</v>
          </cell>
        </row>
        <row r="34">
          <cell r="A34">
            <v>647292</v>
          </cell>
          <cell r="B34" t="str">
            <v>44959021/0001-04</v>
          </cell>
          <cell r="C34" t="str">
            <v>Hospital campanha Covi-19 Vicente de Carvalho</v>
          </cell>
          <cell r="D34" t="str">
            <v>BAIXADA SANTISTA</v>
          </cell>
          <cell r="E34" t="str">
            <v>GUARUJA</v>
          </cell>
          <cell r="F34">
            <v>351870</v>
          </cell>
          <cell r="G34" t="str">
            <v>Municipal</v>
          </cell>
          <cell r="H34" t="str">
            <v>Direta/OSS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</row>
        <row r="35">
          <cell r="A35">
            <v>2023865</v>
          </cell>
          <cell r="B35" t="str">
            <v>52.382.702/001-80</v>
          </cell>
          <cell r="C35" t="str">
            <v>hospital Municipal Dr Amadeu Pagliuso</v>
          </cell>
          <cell r="D35" t="str">
            <v>BARRETOS</v>
          </cell>
          <cell r="E35" t="str">
            <v>JABORANDI</v>
          </cell>
          <cell r="F35">
            <v>352420</v>
          </cell>
          <cell r="G35" t="str">
            <v>Municipal</v>
          </cell>
          <cell r="H35" t="str">
            <v>Direta/OSS</v>
          </cell>
          <cell r="I35">
            <v>100</v>
          </cell>
          <cell r="J35">
            <v>0</v>
          </cell>
          <cell r="K35">
            <v>200</v>
          </cell>
          <cell r="M35">
            <v>30</v>
          </cell>
        </row>
        <row r="36">
          <cell r="A36">
            <v>2024379</v>
          </cell>
          <cell r="B36">
            <v>10946361000260</v>
          </cell>
          <cell r="C36" t="str">
            <v>PS Jose Agostinho dos Santos</v>
          </cell>
          <cell r="D36" t="str">
            <v>GRANDE S. PAULO</v>
          </cell>
          <cell r="E36" t="str">
            <v>BARUERI</v>
          </cell>
          <cell r="F36">
            <v>350570</v>
          </cell>
          <cell r="G36" t="str">
            <v>Municipal</v>
          </cell>
          <cell r="H36" t="str">
            <v>Direta/OSS</v>
          </cell>
          <cell r="I36">
            <v>234</v>
          </cell>
          <cell r="J36">
            <v>0</v>
          </cell>
          <cell r="K36">
            <v>468</v>
          </cell>
          <cell r="M36">
            <v>75</v>
          </cell>
        </row>
        <row r="37">
          <cell r="A37">
            <v>2024691</v>
          </cell>
          <cell r="B37">
            <v>47431697000119</v>
          </cell>
          <cell r="C37" t="str">
            <v>Santa Casa de Misericórdia de Cruzeiro</v>
          </cell>
          <cell r="D37" t="str">
            <v>TAUBATÉ</v>
          </cell>
          <cell r="E37" t="str">
            <v>CRUZEIRO</v>
          </cell>
          <cell r="F37">
            <v>351340</v>
          </cell>
          <cell r="G37" t="str">
            <v>Municipal</v>
          </cell>
          <cell r="H37" t="str">
            <v>Direta/OSS</v>
          </cell>
          <cell r="I37">
            <v>1700</v>
          </cell>
          <cell r="J37">
            <v>486</v>
          </cell>
          <cell r="K37">
            <v>3400</v>
          </cell>
          <cell r="M37">
            <v>540</v>
          </cell>
        </row>
        <row r="38">
          <cell r="A38">
            <v>2027240</v>
          </cell>
          <cell r="B38">
            <v>61699567006980</v>
          </cell>
          <cell r="C38" t="str">
            <v>Hospital Dia da Rede Hora Certa do Butantã</v>
          </cell>
          <cell r="D38" t="str">
            <v>GRANDE S. PAULO</v>
          </cell>
          <cell r="E38" t="str">
            <v>SAO PAULO</v>
          </cell>
          <cell r="F38">
            <v>355030</v>
          </cell>
          <cell r="G38" t="str">
            <v>Municipal</v>
          </cell>
          <cell r="H38" t="str">
            <v>Direta/OSS</v>
          </cell>
          <cell r="I38">
            <v>20</v>
          </cell>
          <cell r="J38">
            <v>10</v>
          </cell>
          <cell r="K38">
            <v>40</v>
          </cell>
          <cell r="M38">
            <v>15</v>
          </cell>
        </row>
        <row r="39">
          <cell r="A39">
            <v>2042894</v>
          </cell>
          <cell r="B39" t="str">
            <v>58200015/0001-83</v>
          </cell>
          <cell r="C39" t="str">
            <v>SECÃO PRONTO SOCORRO CENTRAL SEPROS C</v>
          </cell>
          <cell r="D39" t="str">
            <v>BAIXADA SANTISTA</v>
          </cell>
          <cell r="E39" t="str">
            <v>SANTOS</v>
          </cell>
          <cell r="F39">
            <v>354850</v>
          </cell>
          <cell r="G39" t="str">
            <v>Municipal</v>
          </cell>
          <cell r="H39" t="str">
            <v>Direta/OSS</v>
          </cell>
          <cell r="I39">
            <v>840</v>
          </cell>
          <cell r="J39">
            <v>391</v>
          </cell>
          <cell r="K39">
            <v>1680</v>
          </cell>
          <cell r="L39">
            <v>4</v>
          </cell>
          <cell r="M39">
            <v>266</v>
          </cell>
        </row>
        <row r="40">
          <cell r="A40">
            <v>2047683</v>
          </cell>
          <cell r="B40">
            <v>44959021000104</v>
          </cell>
          <cell r="C40" t="str">
            <v>Secretaria Municipal de Saúde de Guarujá</v>
          </cell>
          <cell r="D40" t="str">
            <v>BAIXADA SANTISTA</v>
          </cell>
          <cell r="E40" t="str">
            <v>GUARUJA</v>
          </cell>
          <cell r="F40">
            <v>351870</v>
          </cell>
          <cell r="G40" t="str">
            <v>Municipal</v>
          </cell>
          <cell r="H40" t="str">
            <v>Direta/OSS</v>
          </cell>
          <cell r="I40">
            <v>580</v>
          </cell>
          <cell r="J40">
            <v>215</v>
          </cell>
          <cell r="K40">
            <v>1160</v>
          </cell>
          <cell r="M40">
            <v>185</v>
          </cell>
        </row>
        <row r="41">
          <cell r="A41">
            <v>2058308</v>
          </cell>
          <cell r="B41">
            <v>45781184000374</v>
          </cell>
          <cell r="C41" t="str">
            <v>Hospital Municipal Dr Acilio Carreon Garcia</v>
          </cell>
          <cell r="D41" t="str">
            <v>CAMPINAS</v>
          </cell>
          <cell r="E41" t="str">
            <v>NOVA ODESSA</v>
          </cell>
          <cell r="F41">
            <v>353340</v>
          </cell>
          <cell r="G41" t="str">
            <v>Municipal</v>
          </cell>
          <cell r="H41" t="str">
            <v>Direta/OSS</v>
          </cell>
          <cell r="I41">
            <v>3000</v>
          </cell>
          <cell r="J41">
            <v>235</v>
          </cell>
          <cell r="K41">
            <v>6000</v>
          </cell>
          <cell r="M41">
            <v>955</v>
          </cell>
        </row>
        <row r="42">
          <cell r="A42">
            <v>2062054</v>
          </cell>
          <cell r="B42">
            <v>10946361000421</v>
          </cell>
          <cell r="C42" t="str">
            <v>Unidade pré-hospitalar Zona Norte - Filial Instituto Diretrizes -Contrato de Gestão 02/2019</v>
          </cell>
          <cell r="D42" t="str">
            <v>SOROCABA</v>
          </cell>
          <cell r="E42" t="str">
            <v>SOROCABA</v>
          </cell>
          <cell r="F42">
            <v>355220</v>
          </cell>
          <cell r="G42" t="str">
            <v>Municipal</v>
          </cell>
          <cell r="H42" t="str">
            <v>Direta/OSS</v>
          </cell>
          <cell r="I42">
            <v>1000</v>
          </cell>
          <cell r="J42">
            <v>0</v>
          </cell>
          <cell r="K42">
            <v>2000</v>
          </cell>
          <cell r="M42">
            <v>320</v>
          </cell>
        </row>
        <row r="43">
          <cell r="A43">
            <v>2075717</v>
          </cell>
          <cell r="B43">
            <v>46392148002910</v>
          </cell>
          <cell r="C43" t="str">
            <v>HOSPITAL MUNICIPAL E MATERNIDADE PROF. MARIO DEGNI</v>
          </cell>
          <cell r="D43" t="str">
            <v>GRANDE S. PAULO</v>
          </cell>
          <cell r="E43" t="str">
            <v>SAO PAULO</v>
          </cell>
          <cell r="F43">
            <v>355030</v>
          </cell>
          <cell r="G43" t="str">
            <v>Municipal</v>
          </cell>
          <cell r="H43" t="str">
            <v>Direta/OSS</v>
          </cell>
          <cell r="I43">
            <v>500</v>
          </cell>
          <cell r="J43">
            <v>105</v>
          </cell>
          <cell r="K43">
            <v>1000</v>
          </cell>
          <cell r="M43">
            <v>160</v>
          </cell>
        </row>
        <row r="44">
          <cell r="A44">
            <v>2076896</v>
          </cell>
          <cell r="B44" t="str">
            <v>62.779.145/0002-70</v>
          </cell>
          <cell r="C44" t="str">
            <v>Hospital São Luiz Gonzaga da Santa Casa de Misericordia de São Paulo</v>
          </cell>
          <cell r="D44" t="str">
            <v>GRANDE S. PAULO</v>
          </cell>
          <cell r="E44" t="str">
            <v>SAO PAULO</v>
          </cell>
          <cell r="F44">
            <v>355030</v>
          </cell>
          <cell r="G44" t="str">
            <v>Municipal</v>
          </cell>
          <cell r="H44" t="str">
            <v>Direta/OSS</v>
          </cell>
          <cell r="I44">
            <v>1500</v>
          </cell>
          <cell r="J44">
            <v>124</v>
          </cell>
          <cell r="K44">
            <v>3000</v>
          </cell>
          <cell r="M44">
            <v>480</v>
          </cell>
        </row>
        <row r="45">
          <cell r="A45">
            <v>2077078</v>
          </cell>
          <cell r="B45">
            <v>46523114000117</v>
          </cell>
          <cell r="C45" t="str">
            <v>UNIDADE MISTA E MATERNIDADE CENTRAL MARIA ALICE CAMPOS</v>
          </cell>
          <cell r="D45" t="str">
            <v>GRANDE S. PAULO</v>
          </cell>
          <cell r="E45" t="str">
            <v>EMBU DAS ARTES</v>
          </cell>
          <cell r="F45">
            <v>351500</v>
          </cell>
          <cell r="G45" t="str">
            <v>Municipal</v>
          </cell>
          <cell r="H45" t="str">
            <v>Direta/OSS</v>
          </cell>
          <cell r="I45">
            <v>200</v>
          </cell>
          <cell r="J45">
            <v>0</v>
          </cell>
          <cell r="K45">
            <v>400</v>
          </cell>
          <cell r="M45">
            <v>65</v>
          </cell>
        </row>
        <row r="46">
          <cell r="A46">
            <v>2077450</v>
          </cell>
          <cell r="B46">
            <v>46392148001272</v>
          </cell>
          <cell r="C46" t="str">
            <v xml:space="preserve">Hospital Municipal Dr. José Soares Hungria </v>
          </cell>
          <cell r="D46" t="str">
            <v>GRANDE S. PAULO</v>
          </cell>
          <cell r="E46" t="str">
            <v>SAO PAULO</v>
          </cell>
          <cell r="F46">
            <v>355030</v>
          </cell>
          <cell r="G46" t="str">
            <v>Municipal</v>
          </cell>
          <cell r="H46" t="str">
            <v>Direta/OSS</v>
          </cell>
          <cell r="I46">
            <v>8000</v>
          </cell>
          <cell r="J46">
            <v>1841</v>
          </cell>
          <cell r="K46">
            <v>16000</v>
          </cell>
          <cell r="M46">
            <v>2550</v>
          </cell>
        </row>
        <row r="47">
          <cell r="A47">
            <v>2077566</v>
          </cell>
          <cell r="B47">
            <v>45511847000179</v>
          </cell>
          <cell r="C47" t="str">
            <v>Hospital Municipal da Mulher</v>
          </cell>
          <cell r="D47" t="str">
            <v>ARAÇATUBA</v>
          </cell>
          <cell r="E47" t="str">
            <v>ARACATUBA</v>
          </cell>
          <cell r="F47">
            <v>350280</v>
          </cell>
          <cell r="G47" t="str">
            <v>Municipal</v>
          </cell>
          <cell r="H47" t="str">
            <v>Direta/OSS</v>
          </cell>
          <cell r="I47">
            <v>2550</v>
          </cell>
          <cell r="J47">
            <v>0</v>
          </cell>
          <cell r="K47">
            <v>5100</v>
          </cell>
          <cell r="M47">
            <v>815</v>
          </cell>
        </row>
        <row r="48">
          <cell r="A48">
            <v>2077639</v>
          </cell>
          <cell r="B48">
            <v>46392148002759</v>
          </cell>
          <cell r="C48" t="str">
            <v>hospital municipal professor doutor waldomiro de paula</v>
          </cell>
          <cell r="D48" t="str">
            <v>GRANDE S. PAULO</v>
          </cell>
          <cell r="E48" t="str">
            <v>SAO PAULO</v>
          </cell>
          <cell r="F48">
            <v>355030</v>
          </cell>
          <cell r="G48" t="str">
            <v>Municipal</v>
          </cell>
          <cell r="H48" t="str">
            <v>Direta/OSS</v>
          </cell>
          <cell r="I48">
            <v>5000</v>
          </cell>
          <cell r="J48">
            <v>1300</v>
          </cell>
          <cell r="K48">
            <v>10000</v>
          </cell>
          <cell r="M48">
            <v>1595</v>
          </cell>
        </row>
        <row r="49">
          <cell r="A49">
            <v>2079011</v>
          </cell>
          <cell r="B49">
            <v>46523114000117</v>
          </cell>
          <cell r="C49" t="str">
            <v>Hospital Leito Irmã Annete</v>
          </cell>
          <cell r="D49" t="str">
            <v>GRANDE S. PAULO</v>
          </cell>
          <cell r="E49" t="str">
            <v>EMBU DAS ARTES</v>
          </cell>
          <cell r="F49">
            <v>351500</v>
          </cell>
          <cell r="G49" t="str">
            <v>Municipal</v>
          </cell>
          <cell r="H49" t="str">
            <v>Direta/OSS</v>
          </cell>
          <cell r="I49">
            <v>200</v>
          </cell>
          <cell r="J49">
            <v>24</v>
          </cell>
          <cell r="K49">
            <v>400</v>
          </cell>
          <cell r="M49">
            <v>65</v>
          </cell>
        </row>
        <row r="50">
          <cell r="A50">
            <v>2079186</v>
          </cell>
          <cell r="B50" t="str">
            <v>46.392.148/0010-00</v>
          </cell>
          <cell r="C50" t="str">
            <v>Hospital e Maternidade Escola Dr Mario Moraes Altenfelder
Silva - Vila Nova Cachoeirinha</v>
          </cell>
          <cell r="D50" t="str">
            <v>GRANDE S. PAULO</v>
          </cell>
          <cell r="E50" t="str">
            <v>SAO PAULO</v>
          </cell>
          <cell r="F50">
            <v>355030</v>
          </cell>
          <cell r="G50" t="str">
            <v>Municipal</v>
          </cell>
          <cell r="H50" t="str">
            <v>Direta/OSS</v>
          </cell>
          <cell r="I50">
            <v>50</v>
          </cell>
          <cell r="J50">
            <v>50</v>
          </cell>
          <cell r="K50">
            <v>100</v>
          </cell>
          <cell r="M50">
            <v>15</v>
          </cell>
        </row>
        <row r="51">
          <cell r="A51">
            <v>2080028</v>
          </cell>
          <cell r="B51">
            <v>46523247000193</v>
          </cell>
          <cell r="C51" t="str">
            <v>HOSPITAL MUNICIPAL DE DIADEMA</v>
          </cell>
          <cell r="D51" t="str">
            <v>GRANDE S. PAULO</v>
          </cell>
          <cell r="E51" t="str">
            <v>DIADEMA</v>
          </cell>
          <cell r="F51">
            <v>351380</v>
          </cell>
          <cell r="G51" t="str">
            <v>Municipal</v>
          </cell>
          <cell r="H51" t="str">
            <v>Direta/OSS</v>
          </cell>
          <cell r="I51">
            <v>300</v>
          </cell>
          <cell r="J51">
            <v>1090</v>
          </cell>
          <cell r="K51">
            <v>600</v>
          </cell>
          <cell r="M51">
            <v>95</v>
          </cell>
        </row>
        <row r="52">
          <cell r="A52">
            <v>2080346</v>
          </cell>
          <cell r="B52">
            <v>46392148001604</v>
          </cell>
          <cell r="C52" t="str">
            <v>Hospital Municipal Dr. Carmino Caricchio</v>
          </cell>
          <cell r="D52" t="str">
            <v>GRANDE S. PAULO</v>
          </cell>
          <cell r="E52" t="str">
            <v>SAO PAULO</v>
          </cell>
          <cell r="F52">
            <v>355030</v>
          </cell>
          <cell r="G52" t="str">
            <v>Municipal</v>
          </cell>
          <cell r="H52" t="str">
            <v>Direta/OSS</v>
          </cell>
          <cell r="I52">
            <v>327</v>
          </cell>
          <cell r="J52">
            <v>97</v>
          </cell>
          <cell r="K52">
            <v>557</v>
          </cell>
          <cell r="M52">
            <v>90</v>
          </cell>
        </row>
        <row r="53">
          <cell r="A53">
            <v>2080427</v>
          </cell>
          <cell r="B53" t="str">
            <v>67.642.496/0001-78</v>
          </cell>
          <cell r="C53" t="str">
            <v>Hospital Municipal da Criança e do Adolescente</v>
          </cell>
          <cell r="D53" t="str">
            <v>GRANDE S. PAULO</v>
          </cell>
          <cell r="E53" t="str">
            <v>GUARULHOS</v>
          </cell>
          <cell r="F53">
            <v>351880</v>
          </cell>
          <cell r="G53" t="str">
            <v>Municipal</v>
          </cell>
          <cell r="H53" t="str">
            <v>Direta/OSS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</row>
        <row r="54">
          <cell r="A54">
            <v>2080583</v>
          </cell>
          <cell r="B54">
            <v>46392148001787</v>
          </cell>
          <cell r="C54" t="str">
            <v>HOSPITAL MUNICIPAL TIDE SETUBAL</v>
          </cell>
          <cell r="D54" t="str">
            <v>GRANDE S. PAULO</v>
          </cell>
          <cell r="E54" t="str">
            <v>SAO PAULO</v>
          </cell>
          <cell r="F54">
            <v>355030</v>
          </cell>
          <cell r="G54" t="str">
            <v>Municipal</v>
          </cell>
          <cell r="H54" t="str">
            <v>Direta/OSS</v>
          </cell>
          <cell r="I54">
            <v>3000</v>
          </cell>
          <cell r="J54">
            <v>230</v>
          </cell>
          <cell r="K54">
            <v>6000</v>
          </cell>
          <cell r="M54">
            <v>955</v>
          </cell>
        </row>
        <row r="55">
          <cell r="A55">
            <v>2080788</v>
          </cell>
          <cell r="B55">
            <v>46392148002406</v>
          </cell>
          <cell r="C55" t="str">
            <v>HOSPITAL MUNICIPAL DR ALEXANDRE ZAIO</v>
          </cell>
          <cell r="D55" t="str">
            <v>GRANDE S. PAULO</v>
          </cell>
          <cell r="E55" t="str">
            <v>SAO PAULO</v>
          </cell>
          <cell r="F55">
            <v>355030</v>
          </cell>
          <cell r="G55" t="str">
            <v>Municipal</v>
          </cell>
          <cell r="H55" t="str">
            <v>Direta/OSS</v>
          </cell>
          <cell r="I55">
            <v>600</v>
          </cell>
          <cell r="J55">
            <v>0</v>
          </cell>
          <cell r="K55">
            <v>1200</v>
          </cell>
          <cell r="M55">
            <v>190</v>
          </cell>
        </row>
        <row r="56">
          <cell r="A56">
            <v>2081091</v>
          </cell>
          <cell r="B56">
            <v>45281144000282</v>
          </cell>
          <cell r="C56" t="str">
            <v>Hospital Municipal de Itapira</v>
          </cell>
          <cell r="D56" t="str">
            <v>S. JOÃO B. VISTA</v>
          </cell>
          <cell r="E56" t="str">
            <v>ITAPIRA</v>
          </cell>
          <cell r="F56">
            <v>352260</v>
          </cell>
          <cell r="G56" t="str">
            <v>Municipal</v>
          </cell>
          <cell r="H56" t="str">
            <v>Direta/OSS</v>
          </cell>
          <cell r="I56">
            <v>70</v>
          </cell>
          <cell r="J56">
            <v>0</v>
          </cell>
          <cell r="K56">
            <v>140</v>
          </cell>
          <cell r="M56">
            <v>20</v>
          </cell>
        </row>
        <row r="57">
          <cell r="A57">
            <v>2081490</v>
          </cell>
          <cell r="B57">
            <v>47018676000176</v>
          </cell>
          <cell r="C57" t="str">
            <v>Rede Municipal Dr. Mário Gatti de Urgência, Emergência e Hospitalar.</v>
          </cell>
          <cell r="D57" t="str">
            <v>CAMPINAS</v>
          </cell>
          <cell r="E57" t="str">
            <v>CAMPINAS</v>
          </cell>
          <cell r="F57">
            <v>350950</v>
          </cell>
          <cell r="G57" t="str">
            <v>Municipal</v>
          </cell>
          <cell r="H57" t="str">
            <v>Direta/OSS</v>
          </cell>
          <cell r="I57">
            <v>30000</v>
          </cell>
          <cell r="J57">
            <v>950</v>
          </cell>
          <cell r="K57">
            <v>60000</v>
          </cell>
          <cell r="M57">
            <v>9435</v>
          </cell>
        </row>
        <row r="58">
          <cell r="A58">
            <v>2081970</v>
          </cell>
          <cell r="B58">
            <v>46392148001353</v>
          </cell>
          <cell r="C58" t="str">
            <v>Hospital Municipal DrArthur Ribeiro de Saboya</v>
          </cell>
          <cell r="D58" t="str">
            <v>GRANDE S. PAULO</v>
          </cell>
          <cell r="E58" t="str">
            <v>SAO PAULO</v>
          </cell>
          <cell r="F58">
            <v>355030</v>
          </cell>
          <cell r="G58" t="str">
            <v>Municipal</v>
          </cell>
          <cell r="H58" t="str">
            <v>Direta/OSS</v>
          </cell>
          <cell r="I58">
            <v>2496</v>
          </cell>
          <cell r="J58">
            <v>1370</v>
          </cell>
          <cell r="K58">
            <v>3622</v>
          </cell>
          <cell r="M58">
            <v>580</v>
          </cell>
        </row>
        <row r="59">
          <cell r="A59">
            <v>2082349</v>
          </cell>
          <cell r="B59">
            <v>46522959000198</v>
          </cell>
          <cell r="C59" t="str">
            <v>HOSPITAL DE CLÍNICAS DR. RADAMES NARDINI</v>
          </cell>
          <cell r="D59" t="str">
            <v>GRANDE S. PAULO</v>
          </cell>
          <cell r="E59" t="str">
            <v>MAUA</v>
          </cell>
          <cell r="F59">
            <v>352940</v>
          </cell>
          <cell r="G59" t="str">
            <v>Municipal</v>
          </cell>
          <cell r="H59" t="str">
            <v>Direta/OSS</v>
          </cell>
          <cell r="I59">
            <v>950</v>
          </cell>
          <cell r="J59">
            <v>100</v>
          </cell>
          <cell r="K59">
            <v>1900</v>
          </cell>
          <cell r="M59">
            <v>305</v>
          </cell>
        </row>
        <row r="60">
          <cell r="A60">
            <v>2082381</v>
          </cell>
          <cell r="B60">
            <v>45709920000111</v>
          </cell>
          <cell r="C60" t="str">
            <v>Hospital municipal Júlia Pinto Caldeira</v>
          </cell>
          <cell r="D60" t="str">
            <v>BARRETOS</v>
          </cell>
          <cell r="E60" t="str">
            <v>BEBEDOURO</v>
          </cell>
          <cell r="F60">
            <v>350610</v>
          </cell>
          <cell r="G60" t="str">
            <v>Municipal</v>
          </cell>
          <cell r="H60" t="str">
            <v>Direta/OSS</v>
          </cell>
          <cell r="I60">
            <v>940</v>
          </cell>
          <cell r="J60">
            <v>150</v>
          </cell>
          <cell r="K60">
            <v>1300</v>
          </cell>
          <cell r="M60">
            <v>205</v>
          </cell>
        </row>
        <row r="61">
          <cell r="A61">
            <v>2082411</v>
          </cell>
          <cell r="B61">
            <v>55021455000185</v>
          </cell>
          <cell r="C61" t="str">
            <v>Hospital Municipal Dr Guido Guida</v>
          </cell>
          <cell r="D61" t="str">
            <v>GRANDE S. PAULO</v>
          </cell>
          <cell r="E61" t="str">
            <v>POA</v>
          </cell>
          <cell r="F61">
            <v>353980</v>
          </cell>
          <cell r="G61" t="str">
            <v>Municipal</v>
          </cell>
          <cell r="H61" t="str">
            <v>Direta/OSS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</row>
        <row r="62">
          <cell r="A62">
            <v>2082594</v>
          </cell>
          <cell r="B62">
            <v>59307595000175</v>
          </cell>
          <cell r="C62" t="str">
            <v>COMPLEXO HOSPITALAR MUNICIPAL</v>
          </cell>
          <cell r="D62" t="str">
            <v>GRANDE S. PAULO</v>
          </cell>
          <cell r="E62" t="str">
            <v>SAO CAETANO DO SUL</v>
          </cell>
          <cell r="F62">
            <v>354880</v>
          </cell>
          <cell r="G62" t="str">
            <v>Municipal</v>
          </cell>
          <cell r="H62" t="str">
            <v>Direta/OSS</v>
          </cell>
          <cell r="I62">
            <v>2500</v>
          </cell>
          <cell r="J62">
            <v>337</v>
          </cell>
          <cell r="K62">
            <v>5000</v>
          </cell>
          <cell r="M62">
            <v>795</v>
          </cell>
        </row>
        <row r="63">
          <cell r="A63">
            <v>2082829</v>
          </cell>
          <cell r="B63">
            <v>46392148002678</v>
          </cell>
          <cell r="C63" t="str">
            <v>Hospital MUnicipal Professor Dr. Alípio Correa Netto</v>
          </cell>
          <cell r="D63" t="str">
            <v>GRANDE S. PAULO</v>
          </cell>
          <cell r="E63" t="str">
            <v>SAO PAULO</v>
          </cell>
          <cell r="F63">
            <v>355030</v>
          </cell>
          <cell r="G63" t="str">
            <v>Municipal</v>
          </cell>
          <cell r="H63" t="str">
            <v>Direta/OSS</v>
          </cell>
          <cell r="I63">
            <v>400</v>
          </cell>
          <cell r="J63">
            <v>109</v>
          </cell>
          <cell r="K63">
            <v>800</v>
          </cell>
          <cell r="M63">
            <v>130</v>
          </cell>
        </row>
        <row r="64">
          <cell r="A64">
            <v>2082861</v>
          </cell>
          <cell r="B64" t="str">
            <v>453831060013-93</v>
          </cell>
          <cell r="C64" t="str">
            <v>Hospital Municipal de Urgência</v>
          </cell>
          <cell r="D64" t="str">
            <v>GRANDE S. PAULO</v>
          </cell>
          <cell r="E64" t="str">
            <v>GUARULHOS</v>
          </cell>
          <cell r="F64">
            <v>351880</v>
          </cell>
          <cell r="G64" t="str">
            <v>Municipal</v>
          </cell>
          <cell r="H64" t="str">
            <v>Direta/OSS</v>
          </cell>
          <cell r="I64">
            <v>2000</v>
          </cell>
          <cell r="J64">
            <v>0</v>
          </cell>
          <cell r="K64">
            <v>4000</v>
          </cell>
          <cell r="M64">
            <v>640</v>
          </cell>
        </row>
        <row r="65">
          <cell r="A65">
            <v>2083272</v>
          </cell>
          <cell r="B65">
            <v>12444716000167</v>
          </cell>
          <cell r="C65" t="str">
            <v>HOSPITAL MUNICIPAL DE BERTIOGA</v>
          </cell>
          <cell r="D65" t="str">
            <v>BAIXADA SANTISTA</v>
          </cell>
          <cell r="E65" t="str">
            <v>BERTIOGA</v>
          </cell>
          <cell r="F65">
            <v>350635</v>
          </cell>
          <cell r="G65" t="str">
            <v>Municipal</v>
          </cell>
          <cell r="H65" t="str">
            <v>Direta/OSS</v>
          </cell>
          <cell r="I65">
            <v>150</v>
          </cell>
          <cell r="J65">
            <v>53</v>
          </cell>
          <cell r="K65">
            <v>300</v>
          </cell>
          <cell r="M65">
            <v>50</v>
          </cell>
        </row>
        <row r="66">
          <cell r="A66">
            <v>2084023</v>
          </cell>
          <cell r="B66">
            <v>452796430001454</v>
          </cell>
          <cell r="C66" t="str">
            <v>Hospital Municipal de Nazare Paulista</v>
          </cell>
          <cell r="D66" t="str">
            <v>CAMPINAS</v>
          </cell>
          <cell r="E66" t="str">
            <v>NAZARE PAULISTA</v>
          </cell>
          <cell r="F66">
            <v>353240</v>
          </cell>
          <cell r="G66" t="str">
            <v>Municipal</v>
          </cell>
          <cell r="H66" t="str">
            <v>Direta/OSS</v>
          </cell>
          <cell r="I66">
            <v>150</v>
          </cell>
          <cell r="J66">
            <v>39</v>
          </cell>
          <cell r="K66">
            <v>300</v>
          </cell>
          <cell r="M66">
            <v>50</v>
          </cell>
        </row>
        <row r="67">
          <cell r="A67">
            <v>2084139</v>
          </cell>
          <cell r="B67">
            <v>46392148002830</v>
          </cell>
          <cell r="C67" t="str">
            <v>Hosspital Municipal Dr Benedicto Montenegro</v>
          </cell>
          <cell r="D67" t="str">
            <v>GRANDE S. PAULO</v>
          </cell>
          <cell r="E67" t="str">
            <v>SAO PAULO</v>
          </cell>
          <cell r="F67">
            <v>355030</v>
          </cell>
          <cell r="G67" t="str">
            <v>Municipal</v>
          </cell>
          <cell r="H67" t="str">
            <v>Direta/OSS</v>
          </cell>
          <cell r="I67">
            <v>600</v>
          </cell>
          <cell r="J67">
            <v>20</v>
          </cell>
          <cell r="K67">
            <v>1200</v>
          </cell>
          <cell r="M67">
            <v>190</v>
          </cell>
        </row>
        <row r="68">
          <cell r="A68">
            <v>2084473</v>
          </cell>
          <cell r="B68">
            <v>46392148000977</v>
          </cell>
          <cell r="C68" t="str">
            <v>HOSPITAL MUNICIPAL DR IGNÁCIO PROENÇA DE GOUVEA</v>
          </cell>
          <cell r="D68" t="str">
            <v>GRANDE S. PAULO</v>
          </cell>
          <cell r="E68" t="str">
            <v>SAO PAULO</v>
          </cell>
          <cell r="F68">
            <v>355030</v>
          </cell>
          <cell r="G68" t="str">
            <v>Municipal</v>
          </cell>
          <cell r="H68" t="str">
            <v>Direta/OSS</v>
          </cell>
          <cell r="I68">
            <v>1500</v>
          </cell>
          <cell r="J68">
            <v>221</v>
          </cell>
          <cell r="K68">
            <v>3000</v>
          </cell>
          <cell r="M68">
            <v>480</v>
          </cell>
        </row>
        <row r="69">
          <cell r="A69">
            <v>2085976</v>
          </cell>
          <cell r="B69">
            <v>46523064000178</v>
          </cell>
          <cell r="C69" t="str">
            <v>Unidade Mista de Saúde Rosa Santa Pasin Aguiar</v>
          </cell>
          <cell r="D69" t="str">
            <v>GRANDE S. PAULO</v>
          </cell>
          <cell r="E69" t="str">
            <v>CAIEIRAS</v>
          </cell>
          <cell r="F69">
            <v>350900</v>
          </cell>
          <cell r="G69" t="str">
            <v>Municipal</v>
          </cell>
          <cell r="H69" t="str">
            <v>Direta/OSS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</row>
        <row r="70">
          <cell r="A70">
            <v>2087219</v>
          </cell>
          <cell r="B70" t="str">
            <v>45.780.095/0001-41</v>
          </cell>
          <cell r="C70" t="str">
            <v>HOSPITAL DAS CLINICAS DE CAMPO LIMPO PAULISTA</v>
          </cell>
          <cell r="D70" t="str">
            <v>CAMPINAS</v>
          </cell>
          <cell r="E70" t="str">
            <v>CAMPO LIMPO PAULISTA</v>
          </cell>
          <cell r="F70">
            <v>350960</v>
          </cell>
          <cell r="G70" t="str">
            <v>Municipal</v>
          </cell>
          <cell r="H70" t="str">
            <v>Direta/OSS</v>
          </cell>
          <cell r="I70">
            <v>880</v>
          </cell>
          <cell r="J70">
            <v>270</v>
          </cell>
          <cell r="K70">
            <v>1760</v>
          </cell>
          <cell r="M70">
            <v>280</v>
          </cell>
        </row>
        <row r="71">
          <cell r="A71">
            <v>2087618</v>
          </cell>
          <cell r="B71">
            <v>9627870000160</v>
          </cell>
          <cell r="C71" t="str">
            <v>INSTITUTO MORIAH</v>
          </cell>
          <cell r="D71" t="str">
            <v>SOROCABA</v>
          </cell>
          <cell r="E71" t="str">
            <v>VOTORANTIM</v>
          </cell>
          <cell r="F71">
            <v>355700</v>
          </cell>
          <cell r="G71" t="str">
            <v>Municipal</v>
          </cell>
          <cell r="H71" t="str">
            <v>Direta/OSS</v>
          </cell>
          <cell r="I71">
            <v>2000</v>
          </cell>
          <cell r="J71">
            <v>0</v>
          </cell>
          <cell r="K71">
            <v>4000</v>
          </cell>
          <cell r="M71">
            <v>640</v>
          </cell>
        </row>
        <row r="72">
          <cell r="A72">
            <v>2087715</v>
          </cell>
          <cell r="B72">
            <v>13843145000104</v>
          </cell>
          <cell r="C72" t="str">
            <v>Hospital e maternidade Municipal Governador Mario Covas</v>
          </cell>
          <cell r="D72" t="str">
            <v>CAMPINAS</v>
          </cell>
          <cell r="E72" t="str">
            <v>HORTOLANDIA</v>
          </cell>
          <cell r="F72">
            <v>351907</v>
          </cell>
          <cell r="G72" t="str">
            <v>Municipal</v>
          </cell>
          <cell r="H72" t="str">
            <v>Direta/OSS</v>
          </cell>
          <cell r="I72">
            <v>3600</v>
          </cell>
          <cell r="J72">
            <v>730</v>
          </cell>
          <cell r="K72">
            <v>7200</v>
          </cell>
          <cell r="M72">
            <v>1150</v>
          </cell>
        </row>
        <row r="73">
          <cell r="A73">
            <v>2092395</v>
          </cell>
          <cell r="B73">
            <v>45355575000165</v>
          </cell>
          <cell r="C73" t="str">
            <v>HOSPITAL E MATERNIDADE MUNICIPAL DE IBATE</v>
          </cell>
          <cell r="D73" t="str">
            <v>ARARAQUARA</v>
          </cell>
          <cell r="E73" t="str">
            <v>IBATE</v>
          </cell>
          <cell r="F73">
            <v>351930</v>
          </cell>
          <cell r="G73" t="str">
            <v>Municipal</v>
          </cell>
          <cell r="H73" t="str">
            <v>Direta/OSS</v>
          </cell>
          <cell r="I73">
            <v>450</v>
          </cell>
          <cell r="J73">
            <v>0</v>
          </cell>
          <cell r="K73">
            <v>450</v>
          </cell>
          <cell r="M73">
            <v>70</v>
          </cell>
        </row>
        <row r="74">
          <cell r="A74">
            <v>2096196</v>
          </cell>
          <cell r="B74">
            <v>66518267001821</v>
          </cell>
          <cell r="C74" t="str">
            <v>Hospital Municipal Enfermeiro Antonio Policarpo de Oliveira</v>
          </cell>
          <cell r="D74" t="str">
            <v>GRANDE S. PAULO</v>
          </cell>
          <cell r="E74" t="str">
            <v>CAJAMAR</v>
          </cell>
          <cell r="F74">
            <v>350920</v>
          </cell>
          <cell r="G74" t="str">
            <v>Municipal</v>
          </cell>
          <cell r="H74" t="str">
            <v>Direta/OSS</v>
          </cell>
          <cell r="I74">
            <v>750</v>
          </cell>
          <cell r="J74">
            <v>1</v>
          </cell>
          <cell r="K74">
            <v>500</v>
          </cell>
          <cell r="M74">
            <v>80</v>
          </cell>
        </row>
        <row r="75">
          <cell r="A75">
            <v>2096498</v>
          </cell>
          <cell r="B75">
            <v>59015438000196</v>
          </cell>
          <cell r="C75" t="str">
            <v>Hospital Municipal Dr. Tabajara Ramos</v>
          </cell>
          <cell r="D75" t="str">
            <v>S. JOÃO B. VISTA</v>
          </cell>
          <cell r="E75" t="str">
            <v>MOGI GUACU</v>
          </cell>
          <cell r="F75">
            <v>353070</v>
          </cell>
          <cell r="G75" t="str">
            <v>Municipal</v>
          </cell>
          <cell r="H75" t="str">
            <v>Direta/OSS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</row>
        <row r="76">
          <cell r="A76">
            <v>2698471</v>
          </cell>
          <cell r="B76">
            <v>58200015000183</v>
          </cell>
          <cell r="C76" t="str">
            <v>Hospital Athur Domingues Pinto</v>
          </cell>
          <cell r="D76" t="str">
            <v>BAIXADA SANTISTA</v>
          </cell>
          <cell r="E76" t="str">
            <v>SANTOS</v>
          </cell>
          <cell r="F76">
            <v>354850</v>
          </cell>
          <cell r="G76" t="str">
            <v>Municipal</v>
          </cell>
          <cell r="H76" t="str">
            <v>Direta/OSS</v>
          </cell>
          <cell r="I76">
            <v>2520</v>
          </cell>
          <cell r="J76">
            <v>25</v>
          </cell>
          <cell r="K76">
            <v>5040</v>
          </cell>
          <cell r="M76">
            <v>805</v>
          </cell>
        </row>
        <row r="77">
          <cell r="A77">
            <v>2716097</v>
          </cell>
          <cell r="B77">
            <v>61699567009068</v>
          </cell>
          <cell r="C77" t="str">
            <v>COMPLEXO HOSPITALAR IRMA DULCE OSS</v>
          </cell>
          <cell r="D77" t="str">
            <v>BAIXADA SANTISTA</v>
          </cell>
          <cell r="E77" t="str">
            <v>PRAIA GRANDE</v>
          </cell>
          <cell r="F77">
            <v>354100</v>
          </cell>
          <cell r="G77" t="str">
            <v>Municipal</v>
          </cell>
          <cell r="H77" t="str">
            <v>Direta/OSS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</row>
        <row r="78">
          <cell r="A78">
            <v>2749319</v>
          </cell>
          <cell r="B78">
            <v>61699567008924</v>
          </cell>
          <cell r="C78" t="str">
            <v>SPDM - Associação para o Desenvolvimento da Medicina / Hospital Municipal Universitário de Taubaté</v>
          </cell>
          <cell r="D78" t="str">
            <v>TAUBATÉ</v>
          </cell>
          <cell r="E78" t="str">
            <v>TAUBATE</v>
          </cell>
          <cell r="F78">
            <v>355410</v>
          </cell>
          <cell r="G78" t="str">
            <v>Municipal</v>
          </cell>
          <cell r="H78" t="str">
            <v>Direta/OSS</v>
          </cell>
          <cell r="I78">
            <v>4860</v>
          </cell>
          <cell r="J78">
            <v>1261</v>
          </cell>
          <cell r="K78">
            <v>4860</v>
          </cell>
          <cell r="M78">
            <v>775</v>
          </cell>
        </row>
        <row r="79">
          <cell r="A79">
            <v>2750538</v>
          </cell>
          <cell r="B79">
            <v>57326118000121</v>
          </cell>
          <cell r="C79" t="str">
            <v>Autarquia Hospital Municipal de Iepê</v>
          </cell>
          <cell r="D79" t="str">
            <v>PRESIDENTE PRUDENTE</v>
          </cell>
          <cell r="E79" t="str">
            <v>IEPE</v>
          </cell>
          <cell r="F79">
            <v>351990</v>
          </cell>
          <cell r="G79" t="str">
            <v>Municipal</v>
          </cell>
          <cell r="H79" t="str">
            <v>Direta/OSS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</row>
        <row r="80">
          <cell r="A80">
            <v>2751860</v>
          </cell>
          <cell r="B80">
            <v>46392148001868</v>
          </cell>
          <cell r="C80" t="str">
            <v xml:space="preserve">HOSP DIA DA RHC IPIRANGA - FLAVIO GIANNOTTI </v>
          </cell>
          <cell r="D80" t="str">
            <v>GRANDE S. PAULO</v>
          </cell>
          <cell r="E80" t="str">
            <v>SAO PAULO</v>
          </cell>
          <cell r="F80">
            <v>355030</v>
          </cell>
          <cell r="G80" t="str">
            <v>Municipal</v>
          </cell>
          <cell r="H80" t="str">
            <v>Direta/OSS</v>
          </cell>
          <cell r="I80">
            <v>200</v>
          </cell>
          <cell r="J80">
            <v>175</v>
          </cell>
          <cell r="K80">
            <v>400</v>
          </cell>
          <cell r="M80">
            <v>65</v>
          </cell>
        </row>
        <row r="81">
          <cell r="A81">
            <v>2751925</v>
          </cell>
          <cell r="B81">
            <v>11344038000106</v>
          </cell>
          <cell r="C81" t="str">
            <v>Hospital Dia Rede Cidade Ademar</v>
          </cell>
          <cell r="D81" t="str">
            <v>GRANDE S. PAULO</v>
          </cell>
          <cell r="E81" t="str">
            <v>SAO PAULO</v>
          </cell>
          <cell r="F81">
            <v>355030</v>
          </cell>
          <cell r="G81" t="str">
            <v>Municipal</v>
          </cell>
          <cell r="H81" t="str">
            <v>Direta/OSS</v>
          </cell>
          <cell r="I81">
            <v>50</v>
          </cell>
          <cell r="J81">
            <v>18</v>
          </cell>
          <cell r="K81">
            <v>100</v>
          </cell>
          <cell r="M81">
            <v>15</v>
          </cell>
        </row>
        <row r="82">
          <cell r="A82">
            <v>2751976</v>
          </cell>
          <cell r="B82">
            <v>60742616001565</v>
          </cell>
          <cell r="C82" t="str">
            <v>UNIDADE DE INTERNAÇÃO COVID HOSPITAL DIA- SÃO MIGUEL - TITO LOPES</v>
          </cell>
          <cell r="D82" t="str">
            <v>GRANDE S. PAULO</v>
          </cell>
          <cell r="E82" t="str">
            <v>SAO PAULO</v>
          </cell>
          <cell r="F82">
            <v>355030</v>
          </cell>
          <cell r="G82" t="str">
            <v>Municipal</v>
          </cell>
          <cell r="H82" t="str">
            <v>Direta/OSS</v>
          </cell>
          <cell r="I82">
            <v>400</v>
          </cell>
          <cell r="J82">
            <v>28</v>
          </cell>
          <cell r="K82">
            <v>800</v>
          </cell>
          <cell r="M82">
            <v>130</v>
          </cell>
        </row>
        <row r="83">
          <cell r="A83">
            <v>2786680</v>
          </cell>
          <cell r="B83">
            <v>46392148003054</v>
          </cell>
          <cell r="C83" t="str">
            <v>Hospital Municipal Dr. Fernando Mauro Pires da Rocha</v>
          </cell>
          <cell r="D83" t="str">
            <v>GRANDE S. PAULO</v>
          </cell>
          <cell r="E83" t="str">
            <v>SAO PAULO</v>
          </cell>
          <cell r="F83">
            <v>355030</v>
          </cell>
          <cell r="G83" t="str">
            <v>Municipal</v>
          </cell>
          <cell r="H83" t="str">
            <v>Direta/OSS</v>
          </cell>
          <cell r="I83">
            <v>1397</v>
          </cell>
          <cell r="J83">
            <v>662</v>
          </cell>
          <cell r="K83">
            <v>2794</v>
          </cell>
          <cell r="M83">
            <v>445</v>
          </cell>
        </row>
        <row r="84">
          <cell r="A84">
            <v>2789353</v>
          </cell>
          <cell r="B84" t="str">
            <v>44959021/0001-04</v>
          </cell>
          <cell r="C84" t="str">
            <v>UPA Prof Dr Matheus Santa Maria ( UPA Rodoviario)</v>
          </cell>
          <cell r="D84" t="str">
            <v>BAIXADA SANTISTA</v>
          </cell>
          <cell r="E84" t="str">
            <v>GUARUJA</v>
          </cell>
          <cell r="F84">
            <v>351870</v>
          </cell>
          <cell r="G84" t="str">
            <v>Municipal</v>
          </cell>
          <cell r="H84" t="str">
            <v>Direta/OSS</v>
          </cell>
          <cell r="I84">
            <v>80</v>
          </cell>
          <cell r="J84">
            <v>0</v>
          </cell>
          <cell r="K84">
            <v>160</v>
          </cell>
          <cell r="M84">
            <v>25</v>
          </cell>
        </row>
        <row r="85">
          <cell r="A85">
            <v>2792346</v>
          </cell>
          <cell r="B85">
            <v>46341038000129</v>
          </cell>
          <cell r="C85" t="str">
            <v>UPA Piracicamirim "Dr. Fortunato Losso Neto" Piracicaba</v>
          </cell>
          <cell r="D85" t="str">
            <v>PIRACICABA</v>
          </cell>
          <cell r="E85" t="str">
            <v>PIRACICABA</v>
          </cell>
          <cell r="F85">
            <v>353870</v>
          </cell>
          <cell r="G85" t="str">
            <v>Municipal</v>
          </cell>
          <cell r="H85" t="str">
            <v>Direta/OSS</v>
          </cell>
          <cell r="I85">
            <v>1500</v>
          </cell>
          <cell r="J85">
            <v>300</v>
          </cell>
          <cell r="K85">
            <v>3000</v>
          </cell>
          <cell r="M85">
            <v>480</v>
          </cell>
        </row>
        <row r="86">
          <cell r="A86">
            <v>2793512</v>
          </cell>
          <cell r="B86">
            <v>11680230000165</v>
          </cell>
          <cell r="C86" t="str">
            <v>UNIDADE MISTA DE SAÚDE DE DUMONT</v>
          </cell>
          <cell r="D86" t="str">
            <v>RIBEIRÃO PRETO</v>
          </cell>
          <cell r="E86" t="str">
            <v>DUMONT</v>
          </cell>
          <cell r="F86">
            <v>351460</v>
          </cell>
          <cell r="G86" t="str">
            <v>Municipal</v>
          </cell>
          <cell r="H86" t="str">
            <v>Direta/OSS</v>
          </cell>
          <cell r="I86">
            <v>0</v>
          </cell>
          <cell r="J86">
            <v>0</v>
          </cell>
          <cell r="K86">
            <v>100</v>
          </cell>
          <cell r="M86">
            <v>15</v>
          </cell>
        </row>
        <row r="87">
          <cell r="A87">
            <v>2825260</v>
          </cell>
          <cell r="B87" t="str">
            <v>45.787.660/0001-00</v>
          </cell>
          <cell r="C87" t="str">
            <v>Unidade de Pronto Atendimento UPA Makarenko</v>
          </cell>
          <cell r="D87" t="str">
            <v>CAMPINAS</v>
          </cell>
          <cell r="E87" t="str">
            <v>SUMARE</v>
          </cell>
          <cell r="F87">
            <v>355240</v>
          </cell>
          <cell r="G87" t="str">
            <v>Municipal</v>
          </cell>
          <cell r="H87" t="str">
            <v>Direta/OSS</v>
          </cell>
          <cell r="I87">
            <v>400</v>
          </cell>
          <cell r="J87">
            <v>15</v>
          </cell>
          <cell r="K87">
            <v>800</v>
          </cell>
          <cell r="M87">
            <v>130</v>
          </cell>
        </row>
        <row r="88">
          <cell r="A88">
            <v>3021378</v>
          </cell>
          <cell r="B88">
            <v>46177523000109</v>
          </cell>
          <cell r="C88" t="str">
            <v>HOSPITAL MUNICIPAL DE SÃO VICENTE</v>
          </cell>
          <cell r="D88" t="str">
            <v>BAIXADA SANTISTA</v>
          </cell>
          <cell r="E88" t="str">
            <v>SAO VICENTE</v>
          </cell>
          <cell r="F88">
            <v>355100</v>
          </cell>
          <cell r="G88" t="str">
            <v>Municipal</v>
          </cell>
          <cell r="H88" t="str">
            <v>Direta/OSS</v>
          </cell>
          <cell r="I88">
            <v>500</v>
          </cell>
          <cell r="J88">
            <v>239</v>
          </cell>
          <cell r="K88">
            <v>1000</v>
          </cell>
          <cell r="L88">
            <v>1</v>
          </cell>
          <cell r="M88">
            <v>159</v>
          </cell>
        </row>
        <row r="89">
          <cell r="A89">
            <v>3212130</v>
          </cell>
          <cell r="B89">
            <v>61699567000354</v>
          </cell>
          <cell r="C89" t="str">
            <v xml:space="preserve">SPDM - ASSOCIAÇÃO PAULISTA PARA O DESENVOLVIMENTO DA MEDICINA </v>
          </cell>
          <cell r="D89" t="str">
            <v>GRANDE S. PAULO</v>
          </cell>
          <cell r="E89" t="str">
            <v>SAO PAULO</v>
          </cell>
          <cell r="F89">
            <v>355030</v>
          </cell>
          <cell r="G89" t="str">
            <v>Municipal</v>
          </cell>
          <cell r="H89" t="str">
            <v>Direta/OSS</v>
          </cell>
          <cell r="I89">
            <v>2000</v>
          </cell>
          <cell r="J89">
            <v>20</v>
          </cell>
          <cell r="K89">
            <v>4000</v>
          </cell>
          <cell r="M89">
            <v>640</v>
          </cell>
        </row>
        <row r="90">
          <cell r="A90">
            <v>3636429</v>
          </cell>
          <cell r="B90">
            <v>44477909000100</v>
          </cell>
          <cell r="C90" t="str">
            <v>Pronto Atendimento Zona Sul</v>
          </cell>
          <cell r="D90" t="str">
            <v>MARÍLIA</v>
          </cell>
          <cell r="E90" t="str">
            <v>MARILIA</v>
          </cell>
          <cell r="F90">
            <v>352900</v>
          </cell>
          <cell r="G90" t="str">
            <v>Municipal</v>
          </cell>
          <cell r="H90" t="str">
            <v>Direta/OSS</v>
          </cell>
          <cell r="I90">
            <v>3450</v>
          </cell>
          <cell r="J90">
            <v>5</v>
          </cell>
          <cell r="K90">
            <v>3450</v>
          </cell>
          <cell r="M90">
            <v>550</v>
          </cell>
        </row>
        <row r="91">
          <cell r="A91">
            <v>4047184</v>
          </cell>
          <cell r="B91">
            <v>45276128000110</v>
          </cell>
          <cell r="C91" t="str">
            <v>UPA DR ANTONIO ALONSO MARTINEZ VILA XAVIER</v>
          </cell>
          <cell r="D91" t="str">
            <v>ARARAQUARA</v>
          </cell>
          <cell r="E91" t="str">
            <v>ARARAQUARA</v>
          </cell>
          <cell r="F91">
            <v>350320</v>
          </cell>
          <cell r="G91" t="str">
            <v>Municipal</v>
          </cell>
          <cell r="H91" t="str">
            <v>Direta/OSS</v>
          </cell>
          <cell r="I91">
            <v>0</v>
          </cell>
          <cell r="J91">
            <v>0</v>
          </cell>
          <cell r="K91">
            <v>0</v>
          </cell>
          <cell r="M91">
            <v>0</v>
          </cell>
        </row>
        <row r="92">
          <cell r="A92">
            <v>5200105</v>
          </cell>
          <cell r="B92" t="str">
            <v>67.642.496/0005-00</v>
          </cell>
          <cell r="C92" t="str">
            <v>Hospital Municipal Pimentas Bonsucesso</v>
          </cell>
          <cell r="D92" t="str">
            <v>GRANDE S. PAULO</v>
          </cell>
          <cell r="E92" t="str">
            <v>GUARULHOS</v>
          </cell>
          <cell r="F92">
            <v>351880</v>
          </cell>
          <cell r="G92" t="str">
            <v>Municipal</v>
          </cell>
          <cell r="H92" t="str">
            <v>Direta/OSS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</row>
        <row r="93">
          <cell r="A93">
            <v>5272327</v>
          </cell>
          <cell r="B93">
            <v>46578506000183</v>
          </cell>
          <cell r="C93" t="str">
            <v>Farmácia/Almoxarifado da Saúde - Prefeitura da Estância Balneária de Mongaguá</v>
          </cell>
          <cell r="D93" t="str">
            <v>BAIXADA SANTISTA</v>
          </cell>
          <cell r="E93" t="str">
            <v>MONGAGUA</v>
          </cell>
          <cell r="F93">
            <v>353110</v>
          </cell>
          <cell r="G93" t="str">
            <v>Municipal</v>
          </cell>
          <cell r="H93" t="str">
            <v>Direta/OSS</v>
          </cell>
          <cell r="I93">
            <v>75</v>
          </cell>
          <cell r="J93">
            <v>0</v>
          </cell>
          <cell r="K93">
            <v>150</v>
          </cell>
          <cell r="M93">
            <v>25</v>
          </cell>
        </row>
        <row r="94">
          <cell r="A94">
            <v>5420938</v>
          </cell>
          <cell r="B94">
            <v>60742616001301</v>
          </cell>
          <cell r="C94" t="str">
            <v>Hospital Municipal Cidade Tiradentes Carmem Prudente</v>
          </cell>
          <cell r="D94" t="str">
            <v>GRANDE S. PAULO</v>
          </cell>
          <cell r="E94" t="str">
            <v>SAO PAULO</v>
          </cell>
          <cell r="F94">
            <v>355030</v>
          </cell>
          <cell r="G94" t="str">
            <v>Municipal</v>
          </cell>
          <cell r="H94" t="str">
            <v>Direta/OSS</v>
          </cell>
          <cell r="I94">
            <v>3000</v>
          </cell>
          <cell r="J94">
            <v>800</v>
          </cell>
          <cell r="K94">
            <v>6000</v>
          </cell>
          <cell r="M94">
            <v>955</v>
          </cell>
        </row>
        <row r="95">
          <cell r="A95">
            <v>5935857</v>
          </cell>
          <cell r="B95">
            <v>59307595000175</v>
          </cell>
          <cell r="C95" t="str">
            <v>HOSPITAL MUNICIPAL DE EMERGÊNCIAS ALBERT SABIN</v>
          </cell>
          <cell r="D95" t="str">
            <v>GRANDE S. PAULO</v>
          </cell>
          <cell r="E95" t="str">
            <v>SAO CAETANO DO SUL</v>
          </cell>
          <cell r="F95">
            <v>354880</v>
          </cell>
          <cell r="G95" t="str">
            <v>Municipal</v>
          </cell>
          <cell r="H95" t="str">
            <v>Direta/OSS</v>
          </cell>
          <cell r="I95">
            <v>1500</v>
          </cell>
          <cell r="J95">
            <v>202</v>
          </cell>
          <cell r="K95">
            <v>3000</v>
          </cell>
          <cell r="M95">
            <v>480</v>
          </cell>
        </row>
        <row r="96">
          <cell r="A96">
            <v>6020917</v>
          </cell>
          <cell r="B96">
            <v>57571275000879</v>
          </cell>
          <cell r="C96" t="str">
            <v>Hospital da Mulher Maria José dos Santos Stein</v>
          </cell>
          <cell r="D96" t="str">
            <v>GRANDE S. PAULO</v>
          </cell>
          <cell r="E96" t="str">
            <v>SANTO ANDRE</v>
          </cell>
          <cell r="F96">
            <v>354780</v>
          </cell>
          <cell r="G96" t="str">
            <v>Municipal</v>
          </cell>
          <cell r="H96" t="str">
            <v>Direta/OSS</v>
          </cell>
          <cell r="I96">
            <v>400</v>
          </cell>
          <cell r="J96">
            <v>0</v>
          </cell>
          <cell r="K96">
            <v>1000</v>
          </cell>
          <cell r="M96">
            <v>160</v>
          </cell>
        </row>
        <row r="97">
          <cell r="A97">
            <v>6048110</v>
          </cell>
          <cell r="B97">
            <v>46523031000128</v>
          </cell>
          <cell r="C97" t="str">
            <v>PRONTO SOCORRO MUNICIPAL DE ITAPEVI</v>
          </cell>
          <cell r="D97" t="str">
            <v>GRANDE S. PAULO</v>
          </cell>
          <cell r="E97" t="str">
            <v>ITAPEVI</v>
          </cell>
          <cell r="F97">
            <v>352250</v>
          </cell>
          <cell r="G97" t="str">
            <v>Municipal</v>
          </cell>
          <cell r="H97" t="str">
            <v>Direta/OSS</v>
          </cell>
          <cell r="I97">
            <v>360</v>
          </cell>
          <cell r="J97">
            <v>1300</v>
          </cell>
          <cell r="K97">
            <v>720</v>
          </cell>
          <cell r="M97">
            <v>115</v>
          </cell>
        </row>
        <row r="98">
          <cell r="A98">
            <v>6095666</v>
          </cell>
          <cell r="B98">
            <v>61699567001830</v>
          </cell>
          <cell r="C98" t="str">
            <v>Hospital Municipal de Barueri Dr Francisco Mouran</v>
          </cell>
          <cell r="D98" t="str">
            <v>GRANDE S. PAULO</v>
          </cell>
          <cell r="E98" t="str">
            <v>BARUERI</v>
          </cell>
          <cell r="F98">
            <v>350570</v>
          </cell>
          <cell r="G98" t="str">
            <v>Municipal</v>
          </cell>
          <cell r="H98" t="str">
            <v>Direta/OSS</v>
          </cell>
          <cell r="I98">
            <v>784</v>
          </cell>
          <cell r="J98">
            <v>234</v>
          </cell>
          <cell r="K98">
            <v>1568</v>
          </cell>
          <cell r="M98">
            <v>250</v>
          </cell>
        </row>
        <row r="99">
          <cell r="A99">
            <v>6270107</v>
          </cell>
          <cell r="B99">
            <v>46588950000180</v>
          </cell>
          <cell r="C99" t="str">
            <v>PRONTO SOCORRO SANTO ANTONIO</v>
          </cell>
          <cell r="D99" t="str">
            <v>S. JOSÉ R. PRETO</v>
          </cell>
          <cell r="E99" t="str">
            <v>SAO JOSE DO RIO PRETO</v>
          </cell>
          <cell r="F99">
            <v>354980</v>
          </cell>
          <cell r="G99" t="str">
            <v>Municipal</v>
          </cell>
          <cell r="H99" t="str">
            <v>Direta/OSS</v>
          </cell>
          <cell r="I99">
            <v>1600</v>
          </cell>
          <cell r="J99">
            <v>117</v>
          </cell>
          <cell r="K99">
            <v>3000</v>
          </cell>
          <cell r="M99">
            <v>480</v>
          </cell>
        </row>
        <row r="100">
          <cell r="A100">
            <v>6270131</v>
          </cell>
          <cell r="B100">
            <v>46588950000180</v>
          </cell>
          <cell r="C100" t="str">
            <v>UPA JAGUARE</v>
          </cell>
          <cell r="D100" t="str">
            <v>S. JOSÉ R. PRETO</v>
          </cell>
          <cell r="E100" t="str">
            <v>SAO JOSE DO RIO PRETO</v>
          </cell>
          <cell r="F100">
            <v>354980</v>
          </cell>
          <cell r="G100" t="str">
            <v>Municipal</v>
          </cell>
          <cell r="H100" t="str">
            <v>Direta/OSS</v>
          </cell>
          <cell r="I100">
            <v>4200</v>
          </cell>
          <cell r="J100">
            <v>1224</v>
          </cell>
          <cell r="K100">
            <v>7200</v>
          </cell>
          <cell r="M100">
            <v>1150</v>
          </cell>
        </row>
        <row r="101">
          <cell r="A101">
            <v>6603378</v>
          </cell>
          <cell r="B101" t="str">
            <v>46.634.309.001-34</v>
          </cell>
          <cell r="C101" t="str">
            <v>Hospital Municipal Leonardus Van Mellis</v>
          </cell>
          <cell r="D101" t="str">
            <v>BAURU</v>
          </cell>
          <cell r="E101" t="str">
            <v>PARANAPANEMA</v>
          </cell>
          <cell r="F101">
            <v>353580</v>
          </cell>
          <cell r="G101" t="str">
            <v>Municipal</v>
          </cell>
          <cell r="H101" t="str">
            <v>Direta/OSS</v>
          </cell>
          <cell r="I101">
            <v>50</v>
          </cell>
          <cell r="J101">
            <v>0</v>
          </cell>
          <cell r="K101">
            <v>100</v>
          </cell>
          <cell r="M101">
            <v>15</v>
          </cell>
        </row>
        <row r="102">
          <cell r="A102">
            <v>6680968</v>
          </cell>
          <cell r="B102">
            <v>45755238000165</v>
          </cell>
          <cell r="C102" t="str">
            <v>UBS Irmã Luizinha Mercante - Hospital Santo Antônio</v>
          </cell>
          <cell r="D102" t="str">
            <v>CAMPINAS</v>
          </cell>
          <cell r="E102" t="str">
            <v>MORUNGABA</v>
          </cell>
          <cell r="F102">
            <v>353200</v>
          </cell>
          <cell r="G102" t="str">
            <v>Municipal</v>
          </cell>
          <cell r="H102" t="str">
            <v>Direta/OSS</v>
          </cell>
          <cell r="I102">
            <v>30</v>
          </cell>
          <cell r="J102">
            <v>0</v>
          </cell>
          <cell r="K102">
            <v>60</v>
          </cell>
          <cell r="M102">
            <v>15</v>
          </cell>
        </row>
        <row r="103">
          <cell r="A103">
            <v>6938361</v>
          </cell>
          <cell r="B103">
            <v>59307595000175</v>
          </cell>
          <cell r="C103" t="str">
            <v>HOSPITAL SAO CAETANO</v>
          </cell>
          <cell r="D103" t="str">
            <v>GRANDE S. PAULO</v>
          </cell>
          <cell r="E103" t="str">
            <v>SAO CAETANO DO SUL</v>
          </cell>
          <cell r="F103">
            <v>354880</v>
          </cell>
          <cell r="G103" t="str">
            <v>Municipal</v>
          </cell>
          <cell r="H103" t="str">
            <v>Direta/OSS</v>
          </cell>
          <cell r="I103">
            <v>600</v>
          </cell>
          <cell r="J103">
            <v>81</v>
          </cell>
          <cell r="K103">
            <v>1200</v>
          </cell>
          <cell r="M103">
            <v>190</v>
          </cell>
        </row>
        <row r="104">
          <cell r="A104">
            <v>6998704</v>
          </cell>
          <cell r="B104">
            <v>58200015000183</v>
          </cell>
          <cell r="C104" t="str">
            <v>COMPLEXO HOSPITALAR DOS ESTIVADORES</v>
          </cell>
          <cell r="D104" t="str">
            <v>BAIXADA SANTISTA</v>
          </cell>
          <cell r="E104" t="str">
            <v>SANTOS</v>
          </cell>
          <cell r="F104">
            <v>354850</v>
          </cell>
          <cell r="G104" t="str">
            <v>Municipal</v>
          </cell>
          <cell r="H104" t="str">
            <v>Direta/OSS</v>
          </cell>
          <cell r="I104">
            <v>750</v>
          </cell>
          <cell r="J104">
            <v>202</v>
          </cell>
          <cell r="K104">
            <v>1500</v>
          </cell>
          <cell r="M104">
            <v>240</v>
          </cell>
        </row>
        <row r="105">
          <cell r="A105">
            <v>7019076</v>
          </cell>
          <cell r="B105">
            <v>68311216000888</v>
          </cell>
          <cell r="C105" t="str">
            <v>UNIDADE DE INTERNAÇÃO DE COVID HOSPITAL DIA BRASILANDIA FO</v>
          </cell>
          <cell r="D105" t="str">
            <v>GRANDE S. PAULO</v>
          </cell>
          <cell r="E105" t="str">
            <v>SAO PAULO</v>
          </cell>
          <cell r="F105">
            <v>355030</v>
          </cell>
          <cell r="G105" t="str">
            <v>Municipal</v>
          </cell>
          <cell r="H105" t="str">
            <v>Direta/OSS</v>
          </cell>
          <cell r="I105">
            <v>1440</v>
          </cell>
          <cell r="J105">
            <v>25</v>
          </cell>
          <cell r="K105">
            <v>2880</v>
          </cell>
          <cell r="M105">
            <v>460</v>
          </cell>
        </row>
        <row r="106">
          <cell r="A106">
            <v>7094132</v>
          </cell>
          <cell r="B106">
            <v>56900848000121</v>
          </cell>
          <cell r="C106" t="str">
            <v>UNIDADE DE PRONTO ATENDIMENTO</v>
          </cell>
          <cell r="D106" t="str">
            <v>GRANDE S. PAULO</v>
          </cell>
          <cell r="E106" t="str">
            <v>SANTA ISABEL</v>
          </cell>
          <cell r="F106">
            <v>354680</v>
          </cell>
          <cell r="G106" t="str">
            <v>Municipal</v>
          </cell>
          <cell r="H106" t="str">
            <v>Direta/OSS</v>
          </cell>
          <cell r="I106">
            <v>600</v>
          </cell>
          <cell r="J106">
            <v>0</v>
          </cell>
          <cell r="K106">
            <v>1200</v>
          </cell>
          <cell r="M106">
            <v>190</v>
          </cell>
        </row>
        <row r="107">
          <cell r="A107">
            <v>7130341</v>
          </cell>
          <cell r="B107">
            <v>11151946000175</v>
          </cell>
          <cell r="C107" t="str">
            <v>UPA Dr Fábio Augusto do Carmo Zacura</v>
          </cell>
          <cell r="D107" t="str">
            <v>MARÍLIA</v>
          </cell>
          <cell r="E107" t="str">
            <v>SANTA CRUZ DO RIO PARDO</v>
          </cell>
          <cell r="F107">
            <v>354640</v>
          </cell>
          <cell r="G107" t="str">
            <v>Municipal</v>
          </cell>
          <cell r="H107" t="str">
            <v>Direta/OSS</v>
          </cell>
          <cell r="I107">
            <v>1000</v>
          </cell>
          <cell r="J107">
            <v>0</v>
          </cell>
          <cell r="K107">
            <v>2000</v>
          </cell>
          <cell r="M107">
            <v>320</v>
          </cell>
        </row>
        <row r="108">
          <cell r="A108">
            <v>7135173</v>
          </cell>
          <cell r="B108">
            <v>46578514000120</v>
          </cell>
          <cell r="C108" t="str">
            <v>UNIDADE DE PRONTO ATENDIMENTO (UPA)</v>
          </cell>
          <cell r="D108" t="str">
            <v>BAIXADA SANTISTA</v>
          </cell>
          <cell r="E108" t="str">
            <v>PERUIBE</v>
          </cell>
          <cell r="F108">
            <v>353760</v>
          </cell>
          <cell r="G108" t="str">
            <v>Municipal</v>
          </cell>
          <cell r="H108" t="str">
            <v>Direta/OSS</v>
          </cell>
          <cell r="I108">
            <v>200</v>
          </cell>
          <cell r="J108">
            <v>0</v>
          </cell>
          <cell r="K108">
            <v>400</v>
          </cell>
          <cell r="M108">
            <v>65</v>
          </cell>
        </row>
        <row r="109">
          <cell r="A109">
            <v>7210094</v>
          </cell>
          <cell r="B109">
            <v>46634119000117</v>
          </cell>
          <cell r="C109" t="str">
            <v>Hospital municipal de conchas</v>
          </cell>
          <cell r="D109" t="str">
            <v>BAURU</v>
          </cell>
          <cell r="E109" t="str">
            <v>CONCHAS</v>
          </cell>
          <cell r="F109">
            <v>351230</v>
          </cell>
          <cell r="G109" t="str">
            <v>Municipal</v>
          </cell>
          <cell r="H109" t="str">
            <v>Direta/OSS</v>
          </cell>
          <cell r="I109">
            <v>600</v>
          </cell>
          <cell r="J109">
            <v>0</v>
          </cell>
          <cell r="K109">
            <v>1200</v>
          </cell>
          <cell r="M109">
            <v>190</v>
          </cell>
        </row>
        <row r="110">
          <cell r="A110">
            <v>7373465</v>
          </cell>
          <cell r="B110">
            <v>57571275001760</v>
          </cell>
          <cell r="C110" t="str">
            <v>HOSPITAL DE CLINICAS MUNICIPAL</v>
          </cell>
          <cell r="D110" t="str">
            <v>GRANDE S. PAULO</v>
          </cell>
          <cell r="E110" t="str">
            <v>SAO BERNARDO DO CAMPO</v>
          </cell>
          <cell r="F110">
            <v>354870</v>
          </cell>
          <cell r="G110" t="str">
            <v>Municipal</v>
          </cell>
          <cell r="H110" t="str">
            <v>Direta/OSS</v>
          </cell>
          <cell r="I110">
            <v>2000</v>
          </cell>
          <cell r="J110">
            <v>425</v>
          </cell>
          <cell r="K110">
            <v>4000</v>
          </cell>
          <cell r="M110">
            <v>640</v>
          </cell>
        </row>
        <row r="111">
          <cell r="A111">
            <v>7378394</v>
          </cell>
          <cell r="B111">
            <v>66518267000264</v>
          </cell>
          <cell r="C111" t="str">
            <v>HOSPITAL DIA M´BOI MIRIM II</v>
          </cell>
          <cell r="D111" t="str">
            <v>GRANDE S. PAULO</v>
          </cell>
          <cell r="E111" t="str">
            <v>SAO PAULO</v>
          </cell>
          <cell r="F111">
            <v>355030</v>
          </cell>
          <cell r="G111" t="str">
            <v>Municipal</v>
          </cell>
          <cell r="H111" t="str">
            <v>Direta/OSS</v>
          </cell>
          <cell r="I111">
            <v>3000</v>
          </cell>
          <cell r="J111">
            <v>0</v>
          </cell>
          <cell r="K111">
            <v>6000</v>
          </cell>
          <cell r="M111">
            <v>955</v>
          </cell>
        </row>
        <row r="112">
          <cell r="A112">
            <v>7463030</v>
          </cell>
          <cell r="B112">
            <v>46352746000165</v>
          </cell>
          <cell r="C112" t="str">
            <v>UPA UNIDADE DE PRONTO ATENDIMENTO 24H VILA DAVI</v>
          </cell>
          <cell r="D112" t="str">
            <v>CAMPINAS</v>
          </cell>
          <cell r="E112" t="str">
            <v>BRAGANCA PAULISTA</v>
          </cell>
          <cell r="F112">
            <v>350760</v>
          </cell>
          <cell r="G112" t="str">
            <v>Municipal</v>
          </cell>
          <cell r="H112" t="str">
            <v>Direta/OSS</v>
          </cell>
          <cell r="I112">
            <v>0</v>
          </cell>
          <cell r="J112">
            <v>0</v>
          </cell>
          <cell r="K112">
            <v>1200</v>
          </cell>
          <cell r="M112">
            <v>190</v>
          </cell>
        </row>
        <row r="113">
          <cell r="A113">
            <v>7473702</v>
          </cell>
          <cell r="B113">
            <v>57571275000445</v>
          </cell>
          <cell r="C113" t="str">
            <v>Hospital Municipal de Mogi das Cruzes</v>
          </cell>
          <cell r="D113" t="str">
            <v>GRANDE S. PAULO</v>
          </cell>
          <cell r="E113" t="str">
            <v>MOGI DAS CRUZES</v>
          </cell>
          <cell r="F113">
            <v>353060</v>
          </cell>
          <cell r="G113" t="str">
            <v>Municipal</v>
          </cell>
          <cell r="H113" t="str">
            <v>Direta/OSS</v>
          </cell>
          <cell r="I113">
            <v>670</v>
          </cell>
          <cell r="J113">
            <v>32</v>
          </cell>
          <cell r="K113">
            <v>1200</v>
          </cell>
          <cell r="M113">
            <v>190</v>
          </cell>
        </row>
        <row r="114">
          <cell r="A114">
            <v>7494068</v>
          </cell>
          <cell r="B114">
            <v>46316600000164</v>
          </cell>
          <cell r="C114" t="str">
            <v>UPA SADAKO SEDOGUTI</v>
          </cell>
          <cell r="D114" t="str">
            <v>GRANDE S. PAULO</v>
          </cell>
          <cell r="E114" t="str">
            <v>ITAQUAQUECETUBA</v>
          </cell>
          <cell r="F114">
            <v>352310</v>
          </cell>
          <cell r="G114" t="str">
            <v>Municipal</v>
          </cell>
          <cell r="H114" t="str">
            <v>Direta/OSS</v>
          </cell>
          <cell r="I114">
            <v>400</v>
          </cell>
          <cell r="J114">
            <v>0</v>
          </cell>
          <cell r="K114">
            <v>800</v>
          </cell>
          <cell r="M114">
            <v>130</v>
          </cell>
        </row>
        <row r="115">
          <cell r="A115">
            <v>7640307</v>
          </cell>
          <cell r="B115">
            <v>46179941000135</v>
          </cell>
          <cell r="C115" t="str">
            <v>Unidade de Pronto Atendimento – UPA 24h Ruy Silva</v>
          </cell>
          <cell r="D115" t="str">
            <v>MARÍLIA</v>
          </cell>
          <cell r="E115" t="str">
            <v>ASSIS</v>
          </cell>
          <cell r="F115">
            <v>350400</v>
          </cell>
          <cell r="G115" t="str">
            <v>Municipal</v>
          </cell>
          <cell r="H115" t="str">
            <v>Direta/OSS</v>
          </cell>
          <cell r="I115">
            <v>2300</v>
          </cell>
          <cell r="J115">
            <v>0</v>
          </cell>
          <cell r="K115">
            <v>2500</v>
          </cell>
          <cell r="M115">
            <v>400</v>
          </cell>
        </row>
        <row r="116">
          <cell r="A116">
            <v>7682581</v>
          </cell>
          <cell r="B116">
            <v>46523171000104</v>
          </cell>
          <cell r="C116" t="str">
            <v>PS JOSE IBRAHIN</v>
          </cell>
          <cell r="D116" t="str">
            <v>GRANDE S. PAULO</v>
          </cell>
          <cell r="E116" t="str">
            <v>Osasco</v>
          </cell>
          <cell r="F116">
            <v>353440</v>
          </cell>
          <cell r="G116" t="str">
            <v>Municipal</v>
          </cell>
          <cell r="H116" t="str">
            <v>Direta/OSS</v>
          </cell>
          <cell r="I116">
            <v>900</v>
          </cell>
          <cell r="J116">
            <v>30</v>
          </cell>
          <cell r="K116">
            <v>1800</v>
          </cell>
          <cell r="M116">
            <v>285</v>
          </cell>
        </row>
        <row r="117">
          <cell r="A117">
            <v>7711077</v>
          </cell>
          <cell r="B117">
            <v>46578498000175</v>
          </cell>
          <cell r="C117" t="str">
            <v>Unidade de Pronto Atendimento</v>
          </cell>
          <cell r="D117" t="str">
            <v>BAIXADA SANTISTA</v>
          </cell>
          <cell r="E117" t="str">
            <v>ITANHAEM</v>
          </cell>
          <cell r="F117">
            <v>352210</v>
          </cell>
          <cell r="G117" t="str">
            <v>Municipal</v>
          </cell>
          <cell r="H117" t="str">
            <v>Direta/OSS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</row>
        <row r="118">
          <cell r="A118">
            <v>7792115</v>
          </cell>
          <cell r="B118">
            <v>6258092000190</v>
          </cell>
          <cell r="C118" t="str">
            <v>instituto innovare - UPA 24hrs</v>
          </cell>
          <cell r="D118" t="str">
            <v>RIBEIRÃO PRETO</v>
          </cell>
          <cell r="E118" t="str">
            <v>SERTAOZINHO</v>
          </cell>
          <cell r="F118">
            <v>355170</v>
          </cell>
          <cell r="G118" t="str">
            <v>Municipal</v>
          </cell>
          <cell r="H118" t="str">
            <v>Direta/OSS</v>
          </cell>
          <cell r="I118">
            <v>2700</v>
          </cell>
          <cell r="J118">
            <v>0</v>
          </cell>
          <cell r="K118">
            <v>5400</v>
          </cell>
          <cell r="M118">
            <v>860</v>
          </cell>
        </row>
        <row r="119">
          <cell r="A119">
            <v>7806116</v>
          </cell>
          <cell r="B119">
            <v>46316600000164</v>
          </cell>
          <cell r="C119" t="str">
            <v>cs24hs itaquaquecetuba</v>
          </cell>
          <cell r="D119" t="str">
            <v>GRANDE S. PAULO</v>
          </cell>
          <cell r="E119" t="str">
            <v>ITAQUAQUECETUBA</v>
          </cell>
          <cell r="F119">
            <v>352310</v>
          </cell>
          <cell r="G119" t="str">
            <v>Municipal</v>
          </cell>
          <cell r="H119" t="str">
            <v>Direta/OSS</v>
          </cell>
          <cell r="I119">
            <v>200</v>
          </cell>
          <cell r="J119">
            <v>0</v>
          </cell>
          <cell r="K119">
            <v>400</v>
          </cell>
          <cell r="M119">
            <v>65</v>
          </cell>
        </row>
        <row r="120">
          <cell r="A120">
            <v>7868499</v>
          </cell>
          <cell r="B120">
            <v>46523114000117</v>
          </cell>
          <cell r="C120" t="str">
            <v>Unidade de pronto atendimento Zilda Arns</v>
          </cell>
          <cell r="D120" t="str">
            <v>GRANDE S. PAULO</v>
          </cell>
          <cell r="E120" t="str">
            <v>EMBU DAS ARTES</v>
          </cell>
          <cell r="F120">
            <v>351500</v>
          </cell>
          <cell r="G120" t="str">
            <v>Municipal</v>
          </cell>
          <cell r="H120" t="str">
            <v>Direta/OSS</v>
          </cell>
          <cell r="I120">
            <v>400</v>
          </cell>
          <cell r="J120">
            <v>0</v>
          </cell>
          <cell r="K120">
            <v>800</v>
          </cell>
          <cell r="M120">
            <v>130</v>
          </cell>
        </row>
        <row r="121">
          <cell r="A121">
            <v>7892985</v>
          </cell>
          <cell r="B121">
            <v>9528436000203</v>
          </cell>
          <cell r="C121" t="str">
            <v>UNIDADE DE PRONTO ATENDIMENTO UPA REGIAO NORTE</v>
          </cell>
          <cell r="D121" t="str">
            <v>MARÍLIA</v>
          </cell>
          <cell r="E121" t="str">
            <v>MARILIA</v>
          </cell>
          <cell r="F121">
            <v>352900</v>
          </cell>
          <cell r="G121" t="str">
            <v>Municipal</v>
          </cell>
          <cell r="H121" t="str">
            <v>Direta/OSS</v>
          </cell>
          <cell r="I121">
            <v>500</v>
          </cell>
          <cell r="J121">
            <v>0</v>
          </cell>
          <cell r="K121">
            <v>1000</v>
          </cell>
          <cell r="M121">
            <v>160</v>
          </cell>
        </row>
        <row r="122">
          <cell r="A122">
            <v>7947984</v>
          </cell>
          <cell r="B122">
            <v>45699626000176</v>
          </cell>
          <cell r="C122" t="str">
            <v xml:space="preserve">COMPLEXO MUNICIPAL DE SAÚDE </v>
          </cell>
          <cell r="D122" t="str">
            <v>TAUBATÉ</v>
          </cell>
          <cell r="E122" t="str">
            <v>CAMPOS DO JORDAO</v>
          </cell>
          <cell r="F122">
            <v>350970</v>
          </cell>
          <cell r="G122" t="str">
            <v>Municipal</v>
          </cell>
          <cell r="H122" t="str">
            <v>Direta/OSS</v>
          </cell>
          <cell r="I122">
            <v>0</v>
          </cell>
          <cell r="J122">
            <v>0</v>
          </cell>
          <cell r="K122">
            <v>0</v>
          </cell>
          <cell r="M122">
            <v>0</v>
          </cell>
        </row>
        <row r="123">
          <cell r="A123">
            <v>7958250</v>
          </cell>
          <cell r="B123">
            <v>55356653000108</v>
          </cell>
          <cell r="C123" t="str">
            <v>UPA ANA JACINTA</v>
          </cell>
          <cell r="D123" t="str">
            <v>PRESIDENTE PRUDENTE</v>
          </cell>
          <cell r="E123" t="str">
            <v>PRESIDENTE PRUDENTE</v>
          </cell>
          <cell r="F123">
            <v>354140</v>
          </cell>
          <cell r="G123" t="str">
            <v>Municipal</v>
          </cell>
          <cell r="H123" t="str">
            <v>Direta/OSS</v>
          </cell>
          <cell r="I123">
            <v>250</v>
          </cell>
          <cell r="J123">
            <v>0</v>
          </cell>
          <cell r="K123">
            <v>500</v>
          </cell>
          <cell r="M123">
            <v>80</v>
          </cell>
        </row>
        <row r="124">
          <cell r="A124">
            <v>7979649</v>
          </cell>
          <cell r="B124">
            <v>46392130000380</v>
          </cell>
          <cell r="C124" t="str">
            <v>Hosp Dia Rede Hora Certa Vila Guilherme</v>
          </cell>
          <cell r="D124" t="str">
            <v>GRANDE S. PAULO</v>
          </cell>
          <cell r="E124" t="str">
            <v>SAO PAULO</v>
          </cell>
          <cell r="F124">
            <v>355030</v>
          </cell>
          <cell r="G124" t="str">
            <v>Municipal</v>
          </cell>
          <cell r="H124" t="str">
            <v>Direta/OSS</v>
          </cell>
          <cell r="I124">
            <v>250</v>
          </cell>
          <cell r="J124">
            <v>25</v>
          </cell>
          <cell r="K124">
            <v>500</v>
          </cell>
          <cell r="M124">
            <v>80</v>
          </cell>
        </row>
        <row r="125">
          <cell r="A125">
            <v>7992890</v>
          </cell>
          <cell r="B125">
            <v>68311216000373</v>
          </cell>
          <cell r="C125" t="str">
            <v>UNIDADE DE INTERNACAO COVID HOSPITAL DIA CAPELA DO SOCORRO</v>
          </cell>
          <cell r="D125" t="str">
            <v>GRANDE S. PAULO</v>
          </cell>
          <cell r="E125" t="str">
            <v>SAO PAULO</v>
          </cell>
          <cell r="F125">
            <v>355030</v>
          </cell>
          <cell r="G125" t="str">
            <v>Municipal</v>
          </cell>
          <cell r="H125" t="str">
            <v>Direta/OSS</v>
          </cell>
          <cell r="I125">
            <v>12000</v>
          </cell>
          <cell r="J125">
            <v>1830</v>
          </cell>
          <cell r="K125">
            <v>24000</v>
          </cell>
          <cell r="M125">
            <v>3825</v>
          </cell>
        </row>
        <row r="126">
          <cell r="A126">
            <v>9067205</v>
          </cell>
          <cell r="B126">
            <v>47842836000105</v>
          </cell>
          <cell r="C126" t="str">
            <v>UPA 24 HORAS DRA MARIZE REIS STEFANINI FERNANDOPOLIS</v>
          </cell>
          <cell r="D126" t="str">
            <v>S. JOSÉ R. PRETO</v>
          </cell>
          <cell r="E126" t="str">
            <v xml:space="preserve"> FERNANDOPOLIS</v>
          </cell>
          <cell r="F126">
            <v>351550</v>
          </cell>
          <cell r="G126" t="str">
            <v>Municipal</v>
          </cell>
          <cell r="H126" t="str">
            <v>Direta/OSS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</row>
        <row r="127">
          <cell r="A127">
            <v>9208127</v>
          </cell>
          <cell r="B127">
            <v>15532870000189</v>
          </cell>
          <cell r="C127" t="str">
            <v>INSTITUTO MEDIZIN DE SAUDE - IMEDIS</v>
          </cell>
          <cell r="D127" t="str">
            <v>CAMPINAS</v>
          </cell>
          <cell r="E127" t="str">
            <v>ARTUR NOGUEIRA</v>
          </cell>
          <cell r="F127">
            <v>350380</v>
          </cell>
          <cell r="G127" t="str">
            <v>Municipal</v>
          </cell>
          <cell r="H127" t="str">
            <v>Direta/OSS</v>
          </cell>
          <cell r="I127">
            <v>1250</v>
          </cell>
          <cell r="J127">
            <v>0</v>
          </cell>
          <cell r="K127">
            <v>2500</v>
          </cell>
          <cell r="M127">
            <v>400</v>
          </cell>
        </row>
        <row r="128">
          <cell r="A128">
            <v>9267263</v>
          </cell>
          <cell r="B128">
            <v>45276128000110</v>
          </cell>
          <cell r="C128" t="str">
            <v>UNIDADE DE RETAGUARDA DE URGÊNCIA E DIAGNÓSTICO DO MELHADO</v>
          </cell>
          <cell r="D128" t="str">
            <v>ARARAQUARA</v>
          </cell>
          <cell r="E128" t="str">
            <v>ARARAQUARA</v>
          </cell>
          <cell r="F128">
            <v>350320</v>
          </cell>
          <cell r="G128" t="str">
            <v>Municipal</v>
          </cell>
          <cell r="H128" t="str">
            <v>Direta/OSS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</row>
        <row r="129">
          <cell r="A129">
            <v>9439897</v>
          </cell>
          <cell r="B129">
            <v>46352746000165</v>
          </cell>
          <cell r="C129" t="str">
            <v>UPA UNIDADE DE PRONTO ATENDIMENTO 24 HORAS BOM JESUS</v>
          </cell>
          <cell r="D129" t="str">
            <v>CAMPINAS</v>
          </cell>
          <cell r="E129" t="str">
            <v xml:space="preserve"> BRAGANCA PAULISTA</v>
          </cell>
          <cell r="F129">
            <v>350760</v>
          </cell>
          <cell r="G129" t="str">
            <v>Municipal</v>
          </cell>
          <cell r="H129" t="str">
            <v>Direta/OSS</v>
          </cell>
          <cell r="I129">
            <v>0</v>
          </cell>
          <cell r="J129">
            <v>0</v>
          </cell>
          <cell r="K129">
            <v>150</v>
          </cell>
          <cell r="M129">
            <v>25</v>
          </cell>
        </row>
        <row r="130">
          <cell r="A130">
            <v>9465464</v>
          </cell>
          <cell r="B130">
            <v>46392148005936</v>
          </cell>
          <cell r="C130" t="str">
            <v>Secretaria Municipal da Saúde – Hospital Municipal Josanias Castanha Braga</v>
          </cell>
          <cell r="D130" t="str">
            <v>GRANDE S. PAULO</v>
          </cell>
          <cell r="E130" t="str">
            <v>SAO PAULO</v>
          </cell>
          <cell r="F130">
            <v>355030</v>
          </cell>
          <cell r="G130" t="str">
            <v>Municipal</v>
          </cell>
          <cell r="H130" t="str">
            <v>Direta/OSS</v>
          </cell>
          <cell r="I130">
            <v>4972</v>
          </cell>
          <cell r="J130">
            <v>668</v>
          </cell>
          <cell r="K130">
            <v>9944</v>
          </cell>
          <cell r="M130">
            <v>1585</v>
          </cell>
        </row>
        <row r="131">
          <cell r="A131">
            <v>9536248</v>
          </cell>
          <cell r="B131">
            <v>46316600000164</v>
          </cell>
          <cell r="C131" t="str">
            <v>CENTRAL DE ATENDIMENTO DA COVID-19</v>
          </cell>
          <cell r="D131" t="str">
            <v>GRANDE S. PAULO</v>
          </cell>
          <cell r="E131" t="str">
            <v>ITAQUAQUECETUBA</v>
          </cell>
          <cell r="F131">
            <v>352310</v>
          </cell>
          <cell r="G131" t="str">
            <v>Municipal</v>
          </cell>
          <cell r="H131" t="str">
            <v>Direta/OSS</v>
          </cell>
          <cell r="I131">
            <v>2400</v>
          </cell>
          <cell r="J131">
            <v>0</v>
          </cell>
          <cell r="K131">
            <v>4800</v>
          </cell>
          <cell r="M131">
            <v>765</v>
          </cell>
        </row>
        <row r="132">
          <cell r="A132">
            <v>9545328</v>
          </cell>
          <cell r="B132">
            <v>55356653000108</v>
          </cell>
          <cell r="C132" t="str">
            <v>UPA ZONA NORTE-DR ALOISIO ANDRADE</v>
          </cell>
          <cell r="D132" t="str">
            <v>PRESIDENTE PRUDENTE</v>
          </cell>
          <cell r="E132" t="str">
            <v>PRESIDENTE PRUDENTE</v>
          </cell>
          <cell r="F132">
            <v>354140</v>
          </cell>
          <cell r="G132" t="str">
            <v>Municipal</v>
          </cell>
          <cell r="H132" t="str">
            <v>Direta/OSS</v>
          </cell>
          <cell r="I132">
            <v>250</v>
          </cell>
          <cell r="J132">
            <v>0</v>
          </cell>
          <cell r="K132">
            <v>500</v>
          </cell>
          <cell r="M132">
            <v>80</v>
          </cell>
        </row>
        <row r="133">
          <cell r="A133">
            <v>174378</v>
          </cell>
          <cell r="B133">
            <v>46422408000152</v>
          </cell>
          <cell r="C133" t="str">
            <v>Hospital de Campanha Santa Barbara D Oeste</v>
          </cell>
          <cell r="D133" t="str">
            <v>CAMPINAS</v>
          </cell>
          <cell r="E133" t="str">
            <v>SANTA BARBARA D'OESTE</v>
          </cell>
          <cell r="F133">
            <v>354580</v>
          </cell>
          <cell r="G133" t="str">
            <v>Municipal</v>
          </cell>
          <cell r="H133" t="str">
            <v>Priv.s. fins lucrativos</v>
          </cell>
          <cell r="I133">
            <v>229</v>
          </cell>
          <cell r="J133">
            <v>101</v>
          </cell>
          <cell r="K133">
            <v>500</v>
          </cell>
          <cell r="M133">
            <v>80</v>
          </cell>
        </row>
        <row r="134">
          <cell r="A134">
            <v>605484</v>
          </cell>
          <cell r="B134">
            <v>29174910000253</v>
          </cell>
          <cell r="C134" t="str">
            <v>AMHE MED ASSISTENCIA DE SAUDE LTDA</v>
          </cell>
          <cell r="D134" t="str">
            <v>SOROCABA</v>
          </cell>
          <cell r="E134" t="str">
            <v>SOROCABA</v>
          </cell>
          <cell r="F134">
            <v>355220</v>
          </cell>
          <cell r="G134" t="str">
            <v>Municipal</v>
          </cell>
          <cell r="H134" t="str">
            <v>Priv.s. fins lucrativos</v>
          </cell>
          <cell r="I134">
            <v>1107</v>
          </cell>
          <cell r="J134">
            <v>456</v>
          </cell>
          <cell r="K134">
            <v>750</v>
          </cell>
          <cell r="M134">
            <v>120</v>
          </cell>
        </row>
        <row r="135">
          <cell r="A135">
            <v>2022648</v>
          </cell>
          <cell r="B135">
            <v>46045290000190</v>
          </cell>
          <cell r="C135" t="str">
            <v>IRMANDADE DE MISERICORDIA DE CAMPINAS</v>
          </cell>
          <cell r="D135" t="str">
            <v>CAMPINAS</v>
          </cell>
          <cell r="E135" t="str">
            <v>CAMPINAS</v>
          </cell>
          <cell r="F135">
            <v>350950</v>
          </cell>
          <cell r="G135" t="str">
            <v>Municipal</v>
          </cell>
          <cell r="H135" t="str">
            <v>Priv.s. fins lucrativos</v>
          </cell>
          <cell r="I135">
            <v>2609</v>
          </cell>
          <cell r="J135">
            <v>304</v>
          </cell>
          <cell r="K135">
            <v>5220</v>
          </cell>
          <cell r="M135">
            <v>830</v>
          </cell>
        </row>
        <row r="136">
          <cell r="A136">
            <v>2023016</v>
          </cell>
          <cell r="B136">
            <v>45968716000115</v>
          </cell>
          <cell r="C136" t="str">
            <v>Irmandade da Casa de Caridade São Vicente de Paulo de Cajuru</v>
          </cell>
          <cell r="D136" t="str">
            <v>RIBEIRÃO PRETO</v>
          </cell>
          <cell r="E136" t="str">
            <v>CAJURU</v>
          </cell>
          <cell r="F136">
            <v>350940</v>
          </cell>
          <cell r="G136" t="str">
            <v>Municipal</v>
          </cell>
          <cell r="H136" t="str">
            <v>Priv.s. fins lucrativos</v>
          </cell>
          <cell r="I136">
            <v>1000</v>
          </cell>
          <cell r="J136">
            <v>0</v>
          </cell>
          <cell r="K136">
            <v>2000</v>
          </cell>
          <cell r="M136">
            <v>320</v>
          </cell>
        </row>
        <row r="137">
          <cell r="A137">
            <v>2023709</v>
          </cell>
          <cell r="B137">
            <v>50119585000131</v>
          </cell>
          <cell r="C137" t="str">
            <v>Irmandade da Santa Casa de Misericórdia de Itatiba</v>
          </cell>
          <cell r="D137" t="str">
            <v>CAMPINAS</v>
          </cell>
          <cell r="E137" t="str">
            <v>ITATIBA</v>
          </cell>
          <cell r="F137">
            <v>352340</v>
          </cell>
          <cell r="G137" t="str">
            <v>Municipal</v>
          </cell>
          <cell r="H137" t="str">
            <v>Priv.s. fins lucrativos</v>
          </cell>
          <cell r="I137">
            <v>550</v>
          </cell>
          <cell r="J137">
            <v>193</v>
          </cell>
          <cell r="K137">
            <v>1100</v>
          </cell>
          <cell r="M137">
            <v>175</v>
          </cell>
        </row>
        <row r="138">
          <cell r="A138">
            <v>2025477</v>
          </cell>
          <cell r="B138">
            <v>56896368000134</v>
          </cell>
          <cell r="C138" t="str">
            <v>IRMANDADE DE MISERICORDIA DE JABOTICABAL</v>
          </cell>
          <cell r="D138" t="str">
            <v>RIBEIRÃO PRETO</v>
          </cell>
          <cell r="E138" t="str">
            <v>JABOTICABAL</v>
          </cell>
          <cell r="F138">
            <v>352430</v>
          </cell>
          <cell r="G138" t="str">
            <v>Municipal</v>
          </cell>
          <cell r="H138" t="str">
            <v>Priv.s. fins lucrativos</v>
          </cell>
          <cell r="I138">
            <v>6240</v>
          </cell>
          <cell r="J138">
            <v>1273</v>
          </cell>
          <cell r="K138">
            <v>12480</v>
          </cell>
          <cell r="M138">
            <v>1990</v>
          </cell>
        </row>
        <row r="139">
          <cell r="A139">
            <v>2025752</v>
          </cell>
          <cell r="B139">
            <v>58198524000119</v>
          </cell>
          <cell r="C139" t="str">
            <v>SANTA CASA DE SANTOS</v>
          </cell>
          <cell r="D139" t="str">
            <v>BAIXADA SANTISTA</v>
          </cell>
          <cell r="E139" t="str">
            <v>SANTOS</v>
          </cell>
          <cell r="F139">
            <v>354850</v>
          </cell>
          <cell r="G139" t="str">
            <v>Municipal</v>
          </cell>
          <cell r="H139" t="str">
            <v>Priv.s. fins lucrativos</v>
          </cell>
          <cell r="I139">
            <v>4000</v>
          </cell>
          <cell r="J139">
            <v>4255</v>
          </cell>
          <cell r="K139">
            <v>4000</v>
          </cell>
          <cell r="M139">
            <v>640</v>
          </cell>
        </row>
        <row r="140">
          <cell r="A140">
            <v>2027186</v>
          </cell>
          <cell r="B140">
            <v>49797293000179</v>
          </cell>
          <cell r="C140" t="str">
            <v>Santa Casa de Misericórdia de Itapeva</v>
          </cell>
          <cell r="D140" t="str">
            <v>SOROCABA</v>
          </cell>
          <cell r="E140" t="str">
            <v>ITAPEVA</v>
          </cell>
          <cell r="F140">
            <v>352240</v>
          </cell>
          <cell r="G140" t="str">
            <v>Municipal</v>
          </cell>
          <cell r="H140" t="str">
            <v>Priv.s. fins lucrativos</v>
          </cell>
          <cell r="I140">
            <v>112</v>
          </cell>
          <cell r="J140">
            <v>5</v>
          </cell>
          <cell r="K140">
            <v>225</v>
          </cell>
          <cell r="M140">
            <v>35</v>
          </cell>
        </row>
        <row r="141">
          <cell r="A141">
            <v>2027356</v>
          </cell>
          <cell r="B141">
            <v>46523239000147</v>
          </cell>
          <cell r="C141" t="str">
            <v>HOSPITAL MUNICIPAL UNIVERSITÁRIO</v>
          </cell>
          <cell r="D141" t="str">
            <v>GRANDE S. PAULO</v>
          </cell>
          <cell r="E141" t="str">
            <v>SAO BERNARDO DO CAMPO</v>
          </cell>
          <cell r="F141">
            <v>354870</v>
          </cell>
          <cell r="G141" t="str">
            <v>Municipal</v>
          </cell>
          <cell r="H141" t="str">
            <v>Priv.s. fins lucrativos</v>
          </cell>
          <cell r="I141">
            <v>0</v>
          </cell>
          <cell r="J141">
            <v>25</v>
          </cell>
          <cell r="K141">
            <v>0</v>
          </cell>
          <cell r="M141">
            <v>0</v>
          </cell>
        </row>
        <row r="142">
          <cell r="A142">
            <v>2028204</v>
          </cell>
          <cell r="B142">
            <v>52852100000140</v>
          </cell>
          <cell r="C142" t="str">
            <v>Irmandade de Misericórdia do Hospital da Santa Casa de Monte Alto</v>
          </cell>
          <cell r="D142" t="str">
            <v>RIBEIRÃO PRETO</v>
          </cell>
          <cell r="E142" t="str">
            <v>MONTE ALTO</v>
          </cell>
          <cell r="F142">
            <v>353130</v>
          </cell>
          <cell r="G142" t="str">
            <v>Municipal</v>
          </cell>
          <cell r="H142" t="str">
            <v>Priv.s. fins lucrativos</v>
          </cell>
          <cell r="I142">
            <v>30</v>
          </cell>
          <cell r="J142">
            <v>400</v>
          </cell>
          <cell r="K142">
            <v>60</v>
          </cell>
          <cell r="M142">
            <v>15</v>
          </cell>
        </row>
        <row r="143">
          <cell r="A143">
            <v>2040069</v>
          </cell>
          <cell r="B143" t="str">
            <v>43.987.668/0001-87</v>
          </cell>
          <cell r="C143" t="str">
            <v>Hospital e Maternidade Jesus Maria José</v>
          </cell>
          <cell r="D143" t="str">
            <v>GRANDE S. PAULO</v>
          </cell>
          <cell r="E143" t="str">
            <v>GUARULHOS</v>
          </cell>
          <cell r="F143">
            <v>351880</v>
          </cell>
          <cell r="G143" t="str">
            <v>Municipal</v>
          </cell>
          <cell r="H143" t="str">
            <v>Priv.s. fins lucrativos</v>
          </cell>
          <cell r="I143">
            <v>50</v>
          </cell>
          <cell r="J143">
            <v>16</v>
          </cell>
          <cell r="K143">
            <v>34</v>
          </cell>
          <cell r="M143">
            <v>15</v>
          </cell>
        </row>
        <row r="144">
          <cell r="A144">
            <v>2053519</v>
          </cell>
          <cell r="B144">
            <v>52941887000116</v>
          </cell>
          <cell r="C144" t="str">
            <v>ASSOCIAÇÃO DE PROTEÇÃO A MATERNIDADE E A INFÂNCIA</v>
          </cell>
          <cell r="D144" t="str">
            <v>BARRETOS</v>
          </cell>
          <cell r="E144" t="str">
            <v>MONTE AZUL PAULISTA</v>
          </cell>
          <cell r="F144">
            <v>353150</v>
          </cell>
          <cell r="G144" t="str">
            <v>Municipal</v>
          </cell>
          <cell r="H144" t="str">
            <v>Priv.s. fins lucrativos</v>
          </cell>
          <cell r="I144">
            <v>0</v>
          </cell>
          <cell r="J144">
            <v>0</v>
          </cell>
          <cell r="K144">
            <v>50</v>
          </cell>
          <cell r="M144">
            <v>15</v>
          </cell>
        </row>
        <row r="145">
          <cell r="A145">
            <v>2058243</v>
          </cell>
          <cell r="B145">
            <v>71071666000189</v>
          </cell>
          <cell r="C145" t="str">
            <v>SANTA CASA DE MISERICORDIA DE SAO SIMAO</v>
          </cell>
          <cell r="D145" t="str">
            <v>RIBEIRÃO PRETO</v>
          </cell>
          <cell r="E145" t="str">
            <v>SAO SIMAO</v>
          </cell>
          <cell r="F145">
            <v>355090</v>
          </cell>
          <cell r="G145" t="str">
            <v>Municipal</v>
          </cell>
          <cell r="H145" t="str">
            <v>Priv.s. fins lucrativos</v>
          </cell>
          <cell r="I145">
            <v>15</v>
          </cell>
          <cell r="J145">
            <v>0</v>
          </cell>
          <cell r="K145">
            <v>30</v>
          </cell>
          <cell r="M145">
            <v>15</v>
          </cell>
        </row>
        <row r="146">
          <cell r="A146">
            <v>2075962</v>
          </cell>
          <cell r="B146">
            <v>57038952000111</v>
          </cell>
          <cell r="C146" t="str">
            <v xml:space="preserve"> Santa Casa de Misericórdia de Santo Amaro</v>
          </cell>
          <cell r="D146" t="str">
            <v>GRANDE S. PAULO</v>
          </cell>
          <cell r="E146" t="str">
            <v>SAO PAULO</v>
          </cell>
          <cell r="F146">
            <v>355030</v>
          </cell>
          <cell r="G146" t="str">
            <v>Municipal</v>
          </cell>
          <cell r="H146" t="str">
            <v>Priv.s. fins lucrativos</v>
          </cell>
          <cell r="I146">
            <v>496</v>
          </cell>
          <cell r="J146">
            <v>181</v>
          </cell>
          <cell r="K146">
            <v>992</v>
          </cell>
          <cell r="M146">
            <v>160</v>
          </cell>
        </row>
        <row r="147">
          <cell r="A147">
            <v>2076942</v>
          </cell>
          <cell r="B147">
            <v>50157494000190</v>
          </cell>
          <cell r="C147" t="str">
            <v>Hospital Santa Terezinha e Maternidade Ercilia Pieroni</v>
          </cell>
          <cell r="D147" t="str">
            <v>BAURU</v>
          </cell>
          <cell r="E147" t="str">
            <v>ITATINGA</v>
          </cell>
          <cell r="F147">
            <v>352350</v>
          </cell>
          <cell r="G147" t="str">
            <v>Municipal</v>
          </cell>
          <cell r="H147" t="str">
            <v>Priv.s. fins lucrativos</v>
          </cell>
          <cell r="I147">
            <v>100</v>
          </cell>
          <cell r="J147">
            <v>0</v>
          </cell>
          <cell r="K147">
            <v>200</v>
          </cell>
          <cell r="M147">
            <v>30</v>
          </cell>
        </row>
        <row r="148">
          <cell r="A148">
            <v>2077582</v>
          </cell>
          <cell r="B148">
            <v>51425106000178</v>
          </cell>
          <cell r="C148" t="str">
            <v>Associação Beneficente Hospital Nossa Senhora da Piedade</v>
          </cell>
          <cell r="D148" t="str">
            <v>BAURU</v>
          </cell>
          <cell r="E148" t="str">
            <v>LENCOIS PAULISTA</v>
          </cell>
          <cell r="F148">
            <v>352680</v>
          </cell>
          <cell r="G148" t="str">
            <v>Municipal</v>
          </cell>
          <cell r="H148" t="str">
            <v>Priv.s. fins lucrativos</v>
          </cell>
          <cell r="I148">
            <v>450</v>
          </cell>
          <cell r="J148">
            <v>23</v>
          </cell>
          <cell r="K148">
            <v>900</v>
          </cell>
          <cell r="M148">
            <v>145</v>
          </cell>
        </row>
        <row r="149">
          <cell r="A149">
            <v>2077647</v>
          </cell>
          <cell r="B149">
            <v>43002005000166</v>
          </cell>
          <cell r="C149" t="str">
            <v>Irmandade da Santa Casa de Misericórdia de Adamantima</v>
          </cell>
          <cell r="D149" t="str">
            <v>MARÍLIA</v>
          </cell>
          <cell r="E149" t="str">
            <v>ADAMANTINA</v>
          </cell>
          <cell r="F149">
            <v>350010</v>
          </cell>
          <cell r="G149" t="str">
            <v>Municipal</v>
          </cell>
          <cell r="H149" t="str">
            <v>Priv.s. fins lucrativos</v>
          </cell>
          <cell r="I149">
            <v>400</v>
          </cell>
          <cell r="J149">
            <v>140</v>
          </cell>
          <cell r="K149">
            <v>200</v>
          </cell>
          <cell r="M149">
            <v>30</v>
          </cell>
        </row>
        <row r="150">
          <cell r="A150">
            <v>2078074</v>
          </cell>
          <cell r="B150">
            <v>51381903000109</v>
          </cell>
          <cell r="C150" t="str">
            <v>Santa Casa de misericórdia de Leme.</v>
          </cell>
          <cell r="D150" t="str">
            <v>PIRACICABA</v>
          </cell>
          <cell r="E150" t="str">
            <v>LEME</v>
          </cell>
          <cell r="F150">
            <v>352670</v>
          </cell>
          <cell r="G150" t="str">
            <v>Municipal</v>
          </cell>
          <cell r="H150" t="str">
            <v>Priv.s. fins lucrativos</v>
          </cell>
          <cell r="I150">
            <v>2000</v>
          </cell>
          <cell r="J150">
            <v>0</v>
          </cell>
          <cell r="K150">
            <v>3000</v>
          </cell>
          <cell r="M150">
            <v>480</v>
          </cell>
        </row>
        <row r="151">
          <cell r="A151">
            <v>2078139</v>
          </cell>
          <cell r="B151">
            <v>55559900000165</v>
          </cell>
          <cell r="C151" t="str">
            <v>Irmandade da Santa Casa de Presidente Venceslau</v>
          </cell>
          <cell r="D151" t="str">
            <v>PRESIDENTE PRUDENTE</v>
          </cell>
          <cell r="E151" t="str">
            <v>PRESIDENTE VENCESLAU</v>
          </cell>
          <cell r="F151">
            <v>354150</v>
          </cell>
          <cell r="G151" t="str">
            <v>Municipal</v>
          </cell>
          <cell r="H151" t="str">
            <v>Priv.s. fins lucrativos</v>
          </cell>
          <cell r="I151">
            <v>0</v>
          </cell>
          <cell r="J151">
            <v>640</v>
          </cell>
          <cell r="K151">
            <v>3000</v>
          </cell>
          <cell r="M151">
            <v>480</v>
          </cell>
        </row>
        <row r="152">
          <cell r="A152">
            <v>2078252</v>
          </cell>
          <cell r="B152">
            <v>45383106000150</v>
          </cell>
          <cell r="C152" t="str">
            <v>IRMANDADE SANTA CASA DE MISERICORDIA DE BIRIGUI</v>
          </cell>
          <cell r="D152" t="str">
            <v>ARAÇATUBA</v>
          </cell>
          <cell r="E152" t="str">
            <v>BIRIGUI</v>
          </cell>
          <cell r="F152">
            <v>350650</v>
          </cell>
          <cell r="G152" t="str">
            <v>Municipal</v>
          </cell>
          <cell r="H152" t="str">
            <v>Priv.s. fins lucrativos</v>
          </cell>
          <cell r="I152">
            <v>847</v>
          </cell>
          <cell r="J152">
            <v>170</v>
          </cell>
          <cell r="K152">
            <v>1694</v>
          </cell>
          <cell r="M152">
            <v>270</v>
          </cell>
        </row>
        <row r="153">
          <cell r="A153">
            <v>2078295</v>
          </cell>
          <cell r="B153">
            <v>72127210000156</v>
          </cell>
          <cell r="C153" t="str">
            <v>Irmandade da Santa Casa de Misericórdia e Maternidade "Dona Zilda Salvagni"</v>
          </cell>
          <cell r="D153" t="str">
            <v>ARARAQUARA</v>
          </cell>
          <cell r="E153" t="str">
            <v>TAQUARITINGA</v>
          </cell>
          <cell r="F153">
            <v>355370</v>
          </cell>
          <cell r="G153" t="str">
            <v>Municipal</v>
          </cell>
          <cell r="H153" t="str">
            <v>Priv.s. fins lucrativos</v>
          </cell>
          <cell r="I153">
            <v>800</v>
          </cell>
          <cell r="J153">
            <v>0</v>
          </cell>
          <cell r="K153">
            <v>1600</v>
          </cell>
          <cell r="M153">
            <v>255</v>
          </cell>
        </row>
        <row r="154">
          <cell r="A154">
            <v>2078414</v>
          </cell>
          <cell r="B154">
            <v>48341283000161</v>
          </cell>
          <cell r="C154" t="str">
            <v>SANTA CASA DE MISERICÓRDIA DE GUAÍRA</v>
          </cell>
          <cell r="D154" t="str">
            <v>BARRETOS</v>
          </cell>
          <cell r="E154" t="str">
            <v>GUAIRA</v>
          </cell>
          <cell r="F154">
            <v>351740</v>
          </cell>
          <cell r="G154" t="str">
            <v>Municipal</v>
          </cell>
          <cell r="H154" t="str">
            <v>Priv.s. fins lucrativos</v>
          </cell>
          <cell r="I154">
            <v>1000</v>
          </cell>
          <cell r="J154">
            <v>0</v>
          </cell>
          <cell r="K154">
            <v>2000</v>
          </cell>
          <cell r="M154">
            <v>320</v>
          </cell>
        </row>
        <row r="155">
          <cell r="A155">
            <v>2078473</v>
          </cell>
          <cell r="B155" t="str">
            <v>19.878.404/022-35</v>
          </cell>
          <cell r="C155" t="str">
            <v xml:space="preserve">Hospital Dr. Luiz Camargo da Fonseca e Silva </v>
          </cell>
          <cell r="D155" t="str">
            <v>BAIXADA SANTISTA</v>
          </cell>
          <cell r="E155" t="str">
            <v>CUBATAO</v>
          </cell>
          <cell r="F155">
            <v>351350</v>
          </cell>
          <cell r="G155" t="str">
            <v>Municipal</v>
          </cell>
          <cell r="H155" t="str">
            <v>Priv.s. fins lucrativos</v>
          </cell>
          <cell r="I155">
            <v>450</v>
          </cell>
          <cell r="J155">
            <v>2129</v>
          </cell>
          <cell r="K155">
            <v>900</v>
          </cell>
          <cell r="M155">
            <v>145</v>
          </cell>
        </row>
        <row r="156">
          <cell r="A156">
            <v>2078503</v>
          </cell>
          <cell r="B156">
            <v>53894218000101</v>
          </cell>
          <cell r="C156" t="str">
            <v>IRMANDADE DA SANTA CASA DE MISERICÓRDIA DE PENÁPOLIS</v>
          </cell>
          <cell r="D156" t="str">
            <v>ARAÇATUBA</v>
          </cell>
          <cell r="E156" t="str">
            <v>PENAPOLIS</v>
          </cell>
          <cell r="F156">
            <v>353730</v>
          </cell>
          <cell r="G156" t="str">
            <v>Municipal</v>
          </cell>
          <cell r="H156" t="str">
            <v>Priv.s. fins lucrativos</v>
          </cell>
          <cell r="I156">
            <v>500</v>
          </cell>
          <cell r="J156">
            <v>0</v>
          </cell>
          <cell r="K156">
            <v>1000</v>
          </cell>
          <cell r="M156">
            <v>160</v>
          </cell>
        </row>
        <row r="157">
          <cell r="A157">
            <v>2078538</v>
          </cell>
          <cell r="B157">
            <v>45780061000157</v>
          </cell>
          <cell r="C157" t="str">
            <v>Hospital Municipal Nossa Senhora Aparecida de Itupeva</v>
          </cell>
          <cell r="D157" t="str">
            <v>CAMPINAS</v>
          </cell>
          <cell r="E157" t="str">
            <v>ITUPEVA</v>
          </cell>
          <cell r="F157">
            <v>352400</v>
          </cell>
          <cell r="G157" t="str">
            <v>Municipal</v>
          </cell>
          <cell r="H157" t="str">
            <v>Priv.s. fins lucrativos</v>
          </cell>
          <cell r="I157">
            <v>4500</v>
          </cell>
          <cell r="J157">
            <v>0</v>
          </cell>
          <cell r="K157">
            <v>4500</v>
          </cell>
          <cell r="M157">
            <v>720</v>
          </cell>
        </row>
        <row r="158">
          <cell r="A158">
            <v>2078546</v>
          </cell>
          <cell r="B158">
            <v>59086215000110</v>
          </cell>
          <cell r="C158" t="str">
            <v>SANTA CASA DE MISERICORDIA DE SÃO BENTO DO SAPUCAÍ</v>
          </cell>
          <cell r="D158" t="str">
            <v>TAUBATÉ</v>
          </cell>
          <cell r="E158" t="str">
            <v>SAO BENTO DO SAPUCAI</v>
          </cell>
          <cell r="F158">
            <v>354860</v>
          </cell>
          <cell r="G158" t="str">
            <v>Municipal</v>
          </cell>
          <cell r="H158" t="str">
            <v>Priv.s. fins lucrativos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</row>
        <row r="159">
          <cell r="A159">
            <v>2078848</v>
          </cell>
          <cell r="B159">
            <v>43464197000122</v>
          </cell>
          <cell r="C159" t="str">
            <v>Santa Casa Anna Cintra</v>
          </cell>
          <cell r="D159" t="str">
            <v>CAMPINAS</v>
          </cell>
          <cell r="E159" t="str">
            <v>AMPARO</v>
          </cell>
          <cell r="F159">
            <v>350190</v>
          </cell>
          <cell r="G159" t="str">
            <v>Municipal</v>
          </cell>
          <cell r="H159" t="str">
            <v>Priv.s. fins lucrativos</v>
          </cell>
          <cell r="I159">
            <v>900</v>
          </cell>
          <cell r="J159">
            <v>264</v>
          </cell>
          <cell r="K159">
            <v>900</v>
          </cell>
          <cell r="M159">
            <v>145</v>
          </cell>
        </row>
        <row r="160">
          <cell r="A160">
            <v>2079097</v>
          </cell>
          <cell r="B160">
            <v>46886149000110</v>
          </cell>
          <cell r="C160" t="str">
            <v>ASSOCIAÇÃO BENEFICENTE SANTA CASA DE MISERICÓRDIA DE CAPÃO BONITO</v>
          </cell>
          <cell r="D160" t="str">
            <v>SOROCABA</v>
          </cell>
          <cell r="E160" t="str">
            <v>CAPAO BONITO</v>
          </cell>
          <cell r="F160">
            <v>351020</v>
          </cell>
          <cell r="G160" t="str">
            <v>Municipal</v>
          </cell>
          <cell r="H160" t="str">
            <v>Priv.s. fins lucrativos</v>
          </cell>
          <cell r="I160">
            <v>0</v>
          </cell>
          <cell r="J160">
            <v>0</v>
          </cell>
          <cell r="K160">
            <v>0</v>
          </cell>
          <cell r="M160">
            <v>0</v>
          </cell>
        </row>
        <row r="161">
          <cell r="A161">
            <v>2079135</v>
          </cell>
          <cell r="B161">
            <v>72189582000107</v>
          </cell>
          <cell r="C161" t="str">
            <v>Santa Casa de Misericórdia de Tatuí</v>
          </cell>
          <cell r="D161" t="str">
            <v>SOROCABA</v>
          </cell>
          <cell r="E161" t="str">
            <v>TATUI</v>
          </cell>
          <cell r="F161">
            <v>355400</v>
          </cell>
          <cell r="G161" t="str">
            <v>Municipal</v>
          </cell>
          <cell r="H161" t="str">
            <v>Priv.s. fins lucrativos</v>
          </cell>
          <cell r="I161">
            <v>6000</v>
          </cell>
          <cell r="J161">
            <v>0</v>
          </cell>
          <cell r="K161">
            <v>10000</v>
          </cell>
          <cell r="M161">
            <v>1595</v>
          </cell>
        </row>
        <row r="162">
          <cell r="A162">
            <v>2079232</v>
          </cell>
          <cell r="B162">
            <v>56725385000109</v>
          </cell>
          <cell r="C162" t="str">
            <v>Santa Casa de Misericórdia de Santa Barbara D Oeste</v>
          </cell>
          <cell r="D162" t="str">
            <v>CAMPINAS</v>
          </cell>
          <cell r="E162" t="str">
            <v>SANTA BARBARA D'OESTE</v>
          </cell>
          <cell r="F162">
            <v>354580</v>
          </cell>
          <cell r="G162" t="str">
            <v>Municipal</v>
          </cell>
          <cell r="H162" t="str">
            <v>Priv.s. fins lucrativos</v>
          </cell>
          <cell r="I162">
            <v>1275</v>
          </cell>
          <cell r="J162">
            <v>180</v>
          </cell>
          <cell r="K162">
            <v>3000</v>
          </cell>
          <cell r="M162">
            <v>480</v>
          </cell>
        </row>
        <row r="163">
          <cell r="A163">
            <v>2079283</v>
          </cell>
          <cell r="B163">
            <v>44880110000160</v>
          </cell>
          <cell r="C163" t="str">
            <v>SANTA CASA E MATERNIDADE DE PANORAMA</v>
          </cell>
          <cell r="D163" t="str">
            <v>PRESIDENTE PRUDENTE</v>
          </cell>
          <cell r="E163" t="str">
            <v>PANORAMA</v>
          </cell>
          <cell r="F163">
            <v>353540</v>
          </cell>
          <cell r="G163" t="str">
            <v>Municipal</v>
          </cell>
          <cell r="H163" t="str">
            <v>Priv.s. fins lucrativos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</row>
        <row r="164">
          <cell r="A164">
            <v>2079313</v>
          </cell>
          <cell r="B164">
            <v>45721180000139</v>
          </cell>
          <cell r="C164" t="str">
            <v>Santa Casa de Misericórdia de Cabreúva</v>
          </cell>
          <cell r="D164" t="str">
            <v>CAMPINAS</v>
          </cell>
          <cell r="E164" t="str">
            <v>CABREUVA</v>
          </cell>
          <cell r="F164">
            <v>350840</v>
          </cell>
          <cell r="G164" t="str">
            <v>Municipal</v>
          </cell>
          <cell r="H164" t="str">
            <v>Priv.s. fins lucrativos</v>
          </cell>
          <cell r="I164">
            <v>50</v>
          </cell>
          <cell r="J164">
            <v>0</v>
          </cell>
          <cell r="K164">
            <v>100</v>
          </cell>
          <cell r="M164">
            <v>15</v>
          </cell>
        </row>
        <row r="165">
          <cell r="A165">
            <v>2079321</v>
          </cell>
          <cell r="B165">
            <v>50819523000132</v>
          </cell>
          <cell r="C165" t="str">
            <v>Grupo de Pesquisa e Assistência ao Câncer Infantil de Sorocaba- GPACI</v>
          </cell>
          <cell r="D165" t="str">
            <v>SOROCABA</v>
          </cell>
          <cell r="E165" t="str">
            <v>SOROCABA</v>
          </cell>
          <cell r="F165">
            <v>355220</v>
          </cell>
          <cell r="G165" t="str">
            <v>Municipal</v>
          </cell>
          <cell r="H165" t="str">
            <v>Priv.s. fins lucrativos</v>
          </cell>
          <cell r="I165">
            <v>1000</v>
          </cell>
          <cell r="J165">
            <v>400</v>
          </cell>
          <cell r="K165">
            <v>2000</v>
          </cell>
          <cell r="M165">
            <v>320</v>
          </cell>
        </row>
        <row r="166">
          <cell r="A166">
            <v>2079348</v>
          </cell>
          <cell r="B166">
            <v>49376858000144</v>
          </cell>
          <cell r="C166" t="str">
            <v>Santa Casa de Misericórdia de Igarapava/SP</v>
          </cell>
          <cell r="D166" t="str">
            <v>FRANCA</v>
          </cell>
          <cell r="E166" t="str">
            <v>IGARAPAVA</v>
          </cell>
          <cell r="F166">
            <v>352010</v>
          </cell>
          <cell r="G166" t="str">
            <v>Municipal</v>
          </cell>
          <cell r="H166" t="str">
            <v>Priv.s. fins lucrativos</v>
          </cell>
          <cell r="I166">
            <v>1550</v>
          </cell>
          <cell r="J166">
            <v>182</v>
          </cell>
          <cell r="K166">
            <v>3100</v>
          </cell>
          <cell r="M166">
            <v>495</v>
          </cell>
        </row>
        <row r="167">
          <cell r="A167">
            <v>2079461</v>
          </cell>
          <cell r="B167">
            <v>44435451000127</v>
          </cell>
          <cell r="C167" t="str">
            <v>SANTA CASA DE MISERICÓRDIA SÃO FRANCISCO</v>
          </cell>
          <cell r="D167" t="str">
            <v>ARAÇATUBA</v>
          </cell>
          <cell r="E167" t="str">
            <v>BURITAMA</v>
          </cell>
          <cell r="F167">
            <v>350810</v>
          </cell>
          <cell r="G167" t="str">
            <v>Municipal</v>
          </cell>
          <cell r="H167" t="str">
            <v>Priv.s. fins lucrativos</v>
          </cell>
          <cell r="I167">
            <v>10</v>
          </cell>
          <cell r="J167">
            <v>20</v>
          </cell>
          <cell r="K167">
            <v>20</v>
          </cell>
          <cell r="M167">
            <v>20</v>
          </cell>
        </row>
        <row r="168">
          <cell r="A168">
            <v>2079852</v>
          </cell>
          <cell r="B168" t="str">
            <v>54.344.833/0001-07</v>
          </cell>
          <cell r="C168" t="str">
            <v>SANTA CASA DE PIRACAIA</v>
          </cell>
          <cell r="D168" t="str">
            <v>CAMPINAS</v>
          </cell>
          <cell r="E168" t="str">
            <v>PIRACAIA</v>
          </cell>
          <cell r="F168">
            <v>353860</v>
          </cell>
          <cell r="G168" t="str">
            <v>Municipal</v>
          </cell>
          <cell r="H168" t="str">
            <v>Priv.s. fins lucrativos</v>
          </cell>
          <cell r="I168">
            <v>20</v>
          </cell>
          <cell r="J168">
            <v>0</v>
          </cell>
          <cell r="K168">
            <v>40</v>
          </cell>
          <cell r="M168">
            <v>15</v>
          </cell>
        </row>
        <row r="169">
          <cell r="A169">
            <v>2079879</v>
          </cell>
          <cell r="B169">
            <v>45437175000107</v>
          </cell>
          <cell r="C169" t="str">
            <v>Santa Casa de Misericórdia de Taquarituba</v>
          </cell>
          <cell r="D169" t="str">
            <v>BAURU</v>
          </cell>
          <cell r="E169" t="str">
            <v>TAQUARITUBA</v>
          </cell>
          <cell r="F169">
            <v>355380</v>
          </cell>
          <cell r="G169" t="str">
            <v>Municipal</v>
          </cell>
          <cell r="H169" t="str">
            <v>Priv.s. fins lucrativos</v>
          </cell>
          <cell r="I169">
            <v>1500</v>
          </cell>
          <cell r="J169">
            <v>1000</v>
          </cell>
          <cell r="K169">
            <v>500</v>
          </cell>
          <cell r="M169">
            <v>80</v>
          </cell>
        </row>
        <row r="170">
          <cell r="A170">
            <v>2079917</v>
          </cell>
          <cell r="B170">
            <v>46959862000147</v>
          </cell>
          <cell r="C170" t="str">
            <v>IRMANDADE DA SANTA CASA DE LOUVEIRA</v>
          </cell>
          <cell r="D170" t="str">
            <v>CAMPINAS</v>
          </cell>
          <cell r="E170" t="str">
            <v>LOUVEIRA</v>
          </cell>
          <cell r="F170">
            <v>352730</v>
          </cell>
          <cell r="G170" t="str">
            <v>Municipal</v>
          </cell>
          <cell r="H170" t="str">
            <v>Priv.s. fins lucrativos</v>
          </cell>
          <cell r="I170">
            <v>1000</v>
          </cell>
          <cell r="J170">
            <v>300</v>
          </cell>
          <cell r="K170">
            <v>2000</v>
          </cell>
          <cell r="M170">
            <v>320</v>
          </cell>
        </row>
        <row r="171">
          <cell r="A171">
            <v>2079925</v>
          </cell>
          <cell r="B171">
            <v>55141725000191</v>
          </cell>
          <cell r="C171" t="str">
            <v>Irmandade da Santa Casa de Misericordia de Porto Feliz</v>
          </cell>
          <cell r="D171" t="str">
            <v>SOROCABA</v>
          </cell>
          <cell r="E171" t="str">
            <v>PORTO FELIZ</v>
          </cell>
          <cell r="F171">
            <v>354060</v>
          </cell>
          <cell r="G171" t="str">
            <v>Municipal</v>
          </cell>
          <cell r="H171" t="str">
            <v>Priv.s. fins lucrativos</v>
          </cell>
          <cell r="I171">
            <v>794</v>
          </cell>
          <cell r="J171">
            <v>680</v>
          </cell>
          <cell r="K171">
            <v>1500</v>
          </cell>
          <cell r="M171">
            <v>240</v>
          </cell>
        </row>
        <row r="172">
          <cell r="A172">
            <v>2079976</v>
          </cell>
          <cell r="B172">
            <v>51332658000131</v>
          </cell>
          <cell r="C172" t="str">
            <v>IRMANDADE DA SANTA CASA DE MISERICORDIA DE LARANJAL PAULISTA</v>
          </cell>
          <cell r="D172" t="str">
            <v>BAURU</v>
          </cell>
          <cell r="E172" t="str">
            <v>LARANJAL PAULISTA</v>
          </cell>
          <cell r="F172">
            <v>352640</v>
          </cell>
          <cell r="G172" t="str">
            <v>Municipal</v>
          </cell>
          <cell r="H172" t="str">
            <v>Priv.s. fins lucrativos</v>
          </cell>
          <cell r="I172">
            <v>4500</v>
          </cell>
          <cell r="J172">
            <v>329</v>
          </cell>
          <cell r="K172">
            <v>5000</v>
          </cell>
          <cell r="M172">
            <v>795</v>
          </cell>
        </row>
        <row r="173">
          <cell r="A173">
            <v>2080052</v>
          </cell>
          <cell r="B173">
            <v>52543766000116</v>
          </cell>
          <cell r="C173" t="str">
            <v>Santa Casa de Misericórdia de Mogi das Cruzes - Mantenedora do Hospital Nossa Senhhora Aparecida</v>
          </cell>
          <cell r="D173" t="str">
            <v>GRANDE S. PAULO</v>
          </cell>
          <cell r="E173" t="str">
            <v>MOGI DAS CRUZES</v>
          </cell>
          <cell r="F173">
            <v>353060</v>
          </cell>
          <cell r="G173" t="str">
            <v>Municipal</v>
          </cell>
          <cell r="H173" t="str">
            <v>Priv.s. fins lucrativos</v>
          </cell>
          <cell r="I173">
            <v>5</v>
          </cell>
          <cell r="J173">
            <v>37</v>
          </cell>
          <cell r="K173">
            <v>10</v>
          </cell>
          <cell r="M173">
            <v>10</v>
          </cell>
        </row>
        <row r="174">
          <cell r="A174">
            <v>2080184</v>
          </cell>
          <cell r="B174">
            <v>46634440000100</v>
          </cell>
          <cell r="C174" t="str">
            <v>Hospital Municipal de Itu</v>
          </cell>
          <cell r="D174" t="str">
            <v>SOROCABA</v>
          </cell>
          <cell r="E174" t="str">
            <v>ITU</v>
          </cell>
          <cell r="F174">
            <v>352390</v>
          </cell>
          <cell r="G174" t="str">
            <v>Municipal</v>
          </cell>
          <cell r="H174" t="str">
            <v>Priv.s. fins lucrativos</v>
          </cell>
          <cell r="I174">
            <v>1200</v>
          </cell>
          <cell r="J174">
            <v>358</v>
          </cell>
          <cell r="K174">
            <v>2400</v>
          </cell>
          <cell r="M174">
            <v>385</v>
          </cell>
        </row>
        <row r="175">
          <cell r="A175">
            <v>2080354</v>
          </cell>
          <cell r="B175">
            <v>58194622000188</v>
          </cell>
          <cell r="C175" t="str">
            <v>HOSPITAL SANTO ANTONIO SANTOS</v>
          </cell>
          <cell r="D175" t="str">
            <v>BAIXADA SANTISTA</v>
          </cell>
          <cell r="E175" t="str">
            <v>SANTOS</v>
          </cell>
          <cell r="F175">
            <v>354850</v>
          </cell>
          <cell r="G175" t="str">
            <v>Municipal</v>
          </cell>
          <cell r="H175" t="str">
            <v>Priv.s. fins lucrativos</v>
          </cell>
          <cell r="I175">
            <v>420</v>
          </cell>
          <cell r="J175">
            <v>500</v>
          </cell>
          <cell r="K175">
            <v>840</v>
          </cell>
          <cell r="M175">
            <v>135</v>
          </cell>
        </row>
        <row r="176">
          <cell r="A176">
            <v>2080362</v>
          </cell>
          <cell r="B176" t="str">
            <v>02927389000140</v>
          </cell>
          <cell r="C176" t="str">
            <v>Associação Casa de Saúde Beneficente de Indiaporã</v>
          </cell>
          <cell r="D176" t="str">
            <v>S. JOSÉ R. PRETO</v>
          </cell>
          <cell r="E176" t="str">
            <v>INDIAPORA</v>
          </cell>
          <cell r="F176">
            <v>352070</v>
          </cell>
          <cell r="G176" t="str">
            <v>Municipal</v>
          </cell>
          <cell r="H176" t="str">
            <v>Priv.s. fins lucrativos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</row>
        <row r="177">
          <cell r="A177">
            <v>2080400</v>
          </cell>
          <cell r="B177">
            <v>55990451000105</v>
          </cell>
          <cell r="C177" t="str">
            <v>SOCIEDADE PORTUGUESA BENEFICENCIA</v>
          </cell>
          <cell r="D177" t="str">
            <v>RIBEIRÃO PRETO</v>
          </cell>
          <cell r="E177" t="str">
            <v>RIBEIRAO PRETO</v>
          </cell>
          <cell r="F177">
            <v>354340</v>
          </cell>
          <cell r="G177" t="str">
            <v>Municipal</v>
          </cell>
          <cell r="H177" t="str">
            <v>Priv.s. fins lucrativos</v>
          </cell>
          <cell r="I177">
            <v>3000</v>
          </cell>
          <cell r="J177">
            <v>1165</v>
          </cell>
          <cell r="K177">
            <v>3000</v>
          </cell>
          <cell r="M177">
            <v>480</v>
          </cell>
        </row>
        <row r="178">
          <cell r="A178">
            <v>2080443</v>
          </cell>
          <cell r="B178">
            <v>60332673000170</v>
          </cell>
          <cell r="C178" t="str">
            <v>Irmandade da Casa Pia de Paulo</v>
          </cell>
          <cell r="D178" t="str">
            <v>BAURU</v>
          </cell>
          <cell r="E178" t="str">
            <v>SAO MANUEL</v>
          </cell>
          <cell r="F178">
            <v>355010</v>
          </cell>
          <cell r="G178" t="str">
            <v>Municipal</v>
          </cell>
          <cell r="H178" t="str">
            <v>Priv.s. fins lucrativos</v>
          </cell>
          <cell r="I178">
            <v>500</v>
          </cell>
          <cell r="J178">
            <v>0</v>
          </cell>
          <cell r="K178">
            <v>500</v>
          </cell>
          <cell r="M178">
            <v>80</v>
          </cell>
        </row>
        <row r="179">
          <cell r="A179">
            <v>2080451</v>
          </cell>
          <cell r="B179">
            <v>45705765000119</v>
          </cell>
          <cell r="C179" t="str">
            <v>IRMANDADE DA SANTA CASA DE MISERICORDIA DE IPUA</v>
          </cell>
          <cell r="D179" t="str">
            <v>FRANCA</v>
          </cell>
          <cell r="E179" t="str">
            <v>IPUA</v>
          </cell>
          <cell r="F179">
            <v>352130</v>
          </cell>
          <cell r="G179" t="str">
            <v>Municipal</v>
          </cell>
          <cell r="H179" t="str">
            <v>Priv.s. fins lucrativos</v>
          </cell>
          <cell r="I179">
            <v>500</v>
          </cell>
          <cell r="J179">
            <v>265</v>
          </cell>
          <cell r="K179">
            <v>1000</v>
          </cell>
          <cell r="M179">
            <v>160</v>
          </cell>
        </row>
        <row r="180">
          <cell r="A180">
            <v>2080508</v>
          </cell>
          <cell r="B180">
            <v>44852267000182</v>
          </cell>
          <cell r="C180" t="str">
            <v>Hospital e Santa Casa de Misericórdia de Álvares Machado</v>
          </cell>
          <cell r="D180" t="str">
            <v>PRESIDENTE PRUDENTE</v>
          </cell>
          <cell r="E180" t="str">
            <v>ALVARES MACHADO</v>
          </cell>
          <cell r="F180">
            <v>350130</v>
          </cell>
          <cell r="G180" t="str">
            <v>Municipal</v>
          </cell>
          <cell r="H180" t="str">
            <v>Priv.s. fins lucrativos</v>
          </cell>
          <cell r="I180">
            <v>12</v>
          </cell>
          <cell r="J180">
            <v>0</v>
          </cell>
          <cell r="K180">
            <v>24</v>
          </cell>
          <cell r="M180">
            <v>20</v>
          </cell>
        </row>
        <row r="181">
          <cell r="A181">
            <v>2080842</v>
          </cell>
          <cell r="B181">
            <v>50832898000132</v>
          </cell>
          <cell r="C181" t="str">
            <v>ASSOCIACAO DE CARIDADE DA SANTA CASA DE MISERICÓRDIA IMACULADA CONCEIÇÃO</v>
          </cell>
          <cell r="D181" t="str">
            <v>MARÍLIA</v>
          </cell>
          <cell r="E181" t="str">
            <v>CANDIDO MOTA</v>
          </cell>
          <cell r="F181">
            <v>351000</v>
          </cell>
          <cell r="G181" t="str">
            <v>Municipal</v>
          </cell>
          <cell r="H181" t="str">
            <v>Priv.s. fins lucrativos</v>
          </cell>
          <cell r="I181">
            <v>0</v>
          </cell>
          <cell r="J181">
            <v>0</v>
          </cell>
          <cell r="K181">
            <v>0</v>
          </cell>
          <cell r="M181">
            <v>0</v>
          </cell>
        </row>
        <row r="182">
          <cell r="A182">
            <v>2080923</v>
          </cell>
          <cell r="B182" t="str">
            <v>59.901.454/0001-86</v>
          </cell>
          <cell r="C182" t="str">
            <v>Santa Casa de Misericórdia Hospital São Vicente</v>
          </cell>
          <cell r="D182" t="str">
            <v>S. JOÃO B. VISTA</v>
          </cell>
          <cell r="E182" t="str">
            <v>SAO JOSE DO RIO PARDO</v>
          </cell>
          <cell r="F182">
            <v>354970</v>
          </cell>
          <cell r="G182" t="str">
            <v>Municipal</v>
          </cell>
          <cell r="H182" t="str">
            <v>Priv.s. fins lucrativos</v>
          </cell>
          <cell r="I182">
            <v>419</v>
          </cell>
          <cell r="J182">
            <v>100</v>
          </cell>
          <cell r="K182">
            <v>250</v>
          </cell>
          <cell r="M182">
            <v>40</v>
          </cell>
        </row>
        <row r="183">
          <cell r="A183">
            <v>2080931</v>
          </cell>
          <cell r="B183">
            <v>59610394000142</v>
          </cell>
          <cell r="C183" t="str">
            <v>SANTA CASA DE SAO CARLOS</v>
          </cell>
          <cell r="D183" t="str">
            <v>ARARAQUARA</v>
          </cell>
          <cell r="E183" t="str">
            <v>SAO CARLOS</v>
          </cell>
          <cell r="F183">
            <v>354890</v>
          </cell>
          <cell r="G183" t="str">
            <v>Municipal</v>
          </cell>
          <cell r="H183" t="str">
            <v>Priv.s. fins lucrativos</v>
          </cell>
          <cell r="I183">
            <v>3688</v>
          </cell>
          <cell r="J183">
            <v>785</v>
          </cell>
          <cell r="K183">
            <v>4000</v>
          </cell>
          <cell r="M183">
            <v>640</v>
          </cell>
        </row>
        <row r="184">
          <cell r="A184">
            <v>2080958</v>
          </cell>
          <cell r="B184">
            <v>53593398000183</v>
          </cell>
          <cell r="C184" t="str">
            <v>SANTA CASA DE MISERICÓRDIA DE PALMITAL</v>
          </cell>
          <cell r="D184" t="str">
            <v>MARÍLIA</v>
          </cell>
          <cell r="E184" t="str">
            <v>PALMITAL</v>
          </cell>
          <cell r="F184">
            <v>353530</v>
          </cell>
          <cell r="G184" t="str">
            <v>Municipal</v>
          </cell>
          <cell r="H184" t="str">
            <v>Priv.s. fins lucrativos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</row>
        <row r="185">
          <cell r="A185">
            <v>2081083</v>
          </cell>
          <cell r="B185">
            <v>44364826000105</v>
          </cell>
          <cell r="C185" t="str">
            <v>Santa Casa de Misericórdia de Assis</v>
          </cell>
          <cell r="D185" t="str">
            <v>MARÍLIA</v>
          </cell>
          <cell r="E185" t="str">
            <v>ASSIS</v>
          </cell>
          <cell r="F185">
            <v>350400</v>
          </cell>
          <cell r="G185" t="str">
            <v>Municipal</v>
          </cell>
          <cell r="H185" t="str">
            <v>Priv.s. fins lucrativos</v>
          </cell>
          <cell r="I185">
            <v>18000</v>
          </cell>
          <cell r="J185">
            <v>0</v>
          </cell>
          <cell r="K185">
            <v>18000</v>
          </cell>
          <cell r="M185">
            <v>2870</v>
          </cell>
        </row>
        <row r="186">
          <cell r="A186">
            <v>2081164</v>
          </cell>
          <cell r="B186">
            <v>13370183000189</v>
          </cell>
          <cell r="C186" t="str">
            <v>FUNDAÇÃO HOSPITAL SANTA LYDIA</v>
          </cell>
          <cell r="D186" t="str">
            <v>RIBEIRÃO PRETO</v>
          </cell>
          <cell r="E186" t="str">
            <v>RIBEIRAO PRETO</v>
          </cell>
          <cell r="F186">
            <v>354340</v>
          </cell>
          <cell r="G186" t="str">
            <v>Municipal</v>
          </cell>
          <cell r="H186" t="str">
            <v>Priv.s. fins lucrativos</v>
          </cell>
          <cell r="I186">
            <v>2500</v>
          </cell>
          <cell r="J186">
            <v>980</v>
          </cell>
          <cell r="K186">
            <v>5000</v>
          </cell>
          <cell r="M186">
            <v>795</v>
          </cell>
        </row>
        <row r="187">
          <cell r="A187">
            <v>2081253</v>
          </cell>
          <cell r="B187">
            <v>44215341000150</v>
          </cell>
          <cell r="C187" t="str">
            <v>IRMANDADE DA SANTA CASA DE MISERICORDIA DE ARARAS</v>
          </cell>
          <cell r="D187" t="str">
            <v>PIRACICABA</v>
          </cell>
          <cell r="E187" t="str">
            <v>ARARAS</v>
          </cell>
          <cell r="F187">
            <v>350330</v>
          </cell>
          <cell r="G187" t="str">
            <v>Municipal</v>
          </cell>
          <cell r="H187" t="str">
            <v>Priv.s. fins lucrativos</v>
          </cell>
          <cell r="I187">
            <v>6000</v>
          </cell>
          <cell r="J187">
            <v>700</v>
          </cell>
          <cell r="K187">
            <v>12000</v>
          </cell>
          <cell r="M187">
            <v>1915</v>
          </cell>
        </row>
        <row r="188">
          <cell r="A188">
            <v>2081350</v>
          </cell>
          <cell r="B188">
            <v>54667316000160</v>
          </cell>
          <cell r="C188" t="str">
            <v>Sociedade de Beneficência de Piraju</v>
          </cell>
          <cell r="D188" t="str">
            <v>BAURU</v>
          </cell>
          <cell r="E188" t="str">
            <v>PIRAJU</v>
          </cell>
          <cell r="F188">
            <v>353880</v>
          </cell>
          <cell r="G188" t="str">
            <v>Municipal</v>
          </cell>
          <cell r="H188" t="str">
            <v>Priv.s. fins lucrativos</v>
          </cell>
          <cell r="I188">
            <v>0</v>
          </cell>
          <cell r="J188">
            <v>0</v>
          </cell>
          <cell r="K188">
            <v>0</v>
          </cell>
          <cell r="M188">
            <v>0</v>
          </cell>
        </row>
        <row r="189">
          <cell r="A189">
            <v>2081385</v>
          </cell>
          <cell r="B189">
            <v>72699119000105</v>
          </cell>
          <cell r="C189" t="str">
            <v>IRM. DA STA CASA DE MS. DE TUPI PAULISTA</v>
          </cell>
          <cell r="D189" t="str">
            <v>PRESIDENTE PRUDENTE</v>
          </cell>
          <cell r="E189" t="str">
            <v>TUPI PAULISTA</v>
          </cell>
          <cell r="F189">
            <v>355510</v>
          </cell>
          <cell r="G189" t="str">
            <v>Municipal</v>
          </cell>
          <cell r="H189" t="str">
            <v>Priv.s. fins lucrativos</v>
          </cell>
          <cell r="I189">
            <v>50</v>
          </cell>
          <cell r="J189">
            <v>48</v>
          </cell>
          <cell r="K189">
            <v>100</v>
          </cell>
          <cell r="M189">
            <v>15</v>
          </cell>
        </row>
        <row r="190">
          <cell r="A190">
            <v>2081458</v>
          </cell>
          <cell r="B190">
            <v>51473692000126</v>
          </cell>
          <cell r="C190" t="str">
            <v>Irmandade da Santa Casa de Misericórdia de Limeira</v>
          </cell>
          <cell r="D190" t="str">
            <v>PIRACICABA</v>
          </cell>
          <cell r="E190" t="str">
            <v>LIMEIRA</v>
          </cell>
          <cell r="F190">
            <v>352690</v>
          </cell>
          <cell r="G190" t="str">
            <v>Municipal</v>
          </cell>
          <cell r="H190" t="str">
            <v>Priv.s. fins lucrativos</v>
          </cell>
          <cell r="I190">
            <v>2900</v>
          </cell>
          <cell r="J190">
            <v>1960</v>
          </cell>
          <cell r="K190">
            <v>800</v>
          </cell>
          <cell r="M190">
            <v>130</v>
          </cell>
        </row>
        <row r="191">
          <cell r="A191">
            <v>2081512</v>
          </cell>
          <cell r="B191">
            <v>48547806000120</v>
          </cell>
          <cell r="C191" t="str">
            <v>Irmandade Senhor dos Passos e Santa Casa de Misericórdia de Guaratinguetá</v>
          </cell>
          <cell r="D191" t="str">
            <v>TAUBATÉ</v>
          </cell>
          <cell r="E191" t="str">
            <v>GUARATINGUETA</v>
          </cell>
          <cell r="F191">
            <v>351840</v>
          </cell>
          <cell r="G191" t="str">
            <v>Municipal</v>
          </cell>
          <cell r="H191" t="str">
            <v>Priv.s. fins lucrativos</v>
          </cell>
          <cell r="I191">
            <v>400</v>
          </cell>
          <cell r="J191">
            <v>61</v>
          </cell>
          <cell r="K191">
            <v>800</v>
          </cell>
          <cell r="M191">
            <v>130</v>
          </cell>
        </row>
        <row r="192">
          <cell r="A192">
            <v>2081571</v>
          </cell>
          <cell r="B192">
            <v>49017353000193</v>
          </cell>
          <cell r="C192" t="str">
            <v>Hospital Santa Casa de Misericórdia de Riolândia</v>
          </cell>
          <cell r="D192" t="str">
            <v>S. JOSÉ R. PRETO</v>
          </cell>
          <cell r="E192" t="str">
            <v>RIOLANDIA</v>
          </cell>
          <cell r="F192">
            <v>354420</v>
          </cell>
          <cell r="G192" t="str">
            <v>Municipal</v>
          </cell>
          <cell r="H192" t="str">
            <v>Priv.s. fins lucrativos</v>
          </cell>
          <cell r="I192">
            <v>1</v>
          </cell>
          <cell r="J192">
            <v>0</v>
          </cell>
          <cell r="K192">
            <v>2</v>
          </cell>
          <cell r="M192">
            <v>0</v>
          </cell>
        </row>
        <row r="193">
          <cell r="A193">
            <v>2081644</v>
          </cell>
          <cell r="B193">
            <v>51612828000131</v>
          </cell>
          <cell r="C193" t="str">
            <v>HOSPITAL E MATERNIDADE FREI GALVAO</v>
          </cell>
          <cell r="D193" t="str">
            <v>TAUBATÉ</v>
          </cell>
          <cell r="E193" t="str">
            <v>GUARATINGUETA</v>
          </cell>
          <cell r="F193">
            <v>351840</v>
          </cell>
          <cell r="G193" t="str">
            <v>Municipal</v>
          </cell>
          <cell r="H193" t="str">
            <v>Priv.s. fins lucrativos</v>
          </cell>
          <cell r="I193">
            <v>1036</v>
          </cell>
          <cell r="J193">
            <v>436</v>
          </cell>
          <cell r="K193">
            <v>2000</v>
          </cell>
          <cell r="M193">
            <v>320</v>
          </cell>
        </row>
        <row r="194">
          <cell r="A194">
            <v>2081652</v>
          </cell>
          <cell r="B194">
            <v>48433452000193</v>
          </cell>
          <cell r="C194" t="str">
            <v>Santa Casa  de Misericórdia Nossa Senhora das Dores de General Salgado</v>
          </cell>
          <cell r="D194" t="str">
            <v>S. JOSÉ R. PRETO</v>
          </cell>
          <cell r="E194" t="str">
            <v>GENERAL SALGADO</v>
          </cell>
          <cell r="F194">
            <v>351690</v>
          </cell>
          <cell r="G194" t="str">
            <v>Municipal</v>
          </cell>
          <cell r="H194" t="str">
            <v>Priv.s. fins lucrativos</v>
          </cell>
          <cell r="I194">
            <v>100</v>
          </cell>
          <cell r="J194">
            <v>0</v>
          </cell>
          <cell r="K194">
            <v>200</v>
          </cell>
          <cell r="M194">
            <v>30</v>
          </cell>
        </row>
        <row r="195">
          <cell r="A195">
            <v>2081660</v>
          </cell>
          <cell r="B195">
            <v>47644406000170</v>
          </cell>
          <cell r="C195" t="str">
            <v>Irmandade da Santa Casa de Ipaussu</v>
          </cell>
          <cell r="D195" t="str">
            <v>MARÍLIA</v>
          </cell>
          <cell r="E195" t="str">
            <v>IPAUSSU</v>
          </cell>
          <cell r="F195">
            <v>352090</v>
          </cell>
          <cell r="G195" t="str">
            <v>Municipal</v>
          </cell>
          <cell r="H195" t="str">
            <v>Priv.s. fins lucrativos</v>
          </cell>
          <cell r="I195">
            <v>4500</v>
          </cell>
          <cell r="J195">
            <v>0</v>
          </cell>
          <cell r="K195">
            <v>4500</v>
          </cell>
          <cell r="M195">
            <v>720</v>
          </cell>
        </row>
        <row r="196">
          <cell r="A196">
            <v>2081717</v>
          </cell>
          <cell r="B196">
            <v>47544663000130</v>
          </cell>
          <cell r="C196" t="str">
            <v>IRMANDADE SANTA CASA DE MISERICORDIA DE DESCALVADO</v>
          </cell>
          <cell r="D196" t="str">
            <v>ARARAQUARA</v>
          </cell>
          <cell r="E196" t="str">
            <v>DESCALVADO</v>
          </cell>
          <cell r="F196">
            <v>351370</v>
          </cell>
          <cell r="G196" t="str">
            <v>Municipal</v>
          </cell>
          <cell r="H196" t="str">
            <v>Priv.s. fins lucrativos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</row>
        <row r="197">
          <cell r="A197">
            <v>2081784</v>
          </cell>
          <cell r="B197">
            <v>45775608000126</v>
          </cell>
          <cell r="C197" t="str">
            <v>HOSPITAL SANTA THEREZINHA</v>
          </cell>
          <cell r="D197" t="str">
            <v>BAURU</v>
          </cell>
          <cell r="E197" t="str">
            <v>BROTAS</v>
          </cell>
          <cell r="F197">
            <v>350790</v>
          </cell>
          <cell r="G197" t="str">
            <v>Municipal</v>
          </cell>
          <cell r="H197" t="str">
            <v>Priv.s. fins lucrativos</v>
          </cell>
          <cell r="I197">
            <v>24</v>
          </cell>
          <cell r="J197">
            <v>0</v>
          </cell>
          <cell r="K197">
            <v>48</v>
          </cell>
          <cell r="M197">
            <v>15</v>
          </cell>
        </row>
        <row r="198">
          <cell r="A198">
            <v>2081814</v>
          </cell>
          <cell r="B198">
            <v>48467054000198</v>
          </cell>
          <cell r="C198" t="str">
            <v>SANTA CASA DE MISERICORDIA DE GUARARAPES</v>
          </cell>
          <cell r="D198" t="str">
            <v>ARAÇATUBA</v>
          </cell>
          <cell r="E198" t="str">
            <v>GUARARAPES</v>
          </cell>
          <cell r="F198">
            <v>351820</v>
          </cell>
          <cell r="G198" t="str">
            <v>Municipal</v>
          </cell>
          <cell r="H198" t="str">
            <v>Priv.s. fins lucrativos</v>
          </cell>
          <cell r="I198">
            <v>35</v>
          </cell>
          <cell r="J198">
            <v>37</v>
          </cell>
          <cell r="K198">
            <v>50</v>
          </cell>
          <cell r="M198">
            <v>15</v>
          </cell>
        </row>
        <row r="199">
          <cell r="A199">
            <v>2081903</v>
          </cell>
          <cell r="B199">
            <v>72863665000130</v>
          </cell>
          <cell r="C199" t="str">
            <v xml:space="preserve">Hospital de Caridade de Vargem Grande do Sul </v>
          </cell>
          <cell r="D199" t="str">
            <v>S. JOÃO B. VISTA</v>
          </cell>
          <cell r="E199" t="str">
            <v>VARGEM GRANDE DO SUL</v>
          </cell>
          <cell r="F199">
            <v>355640</v>
          </cell>
          <cell r="G199" t="str">
            <v>Municipal</v>
          </cell>
          <cell r="H199" t="str">
            <v>Priv.s. fins lucrativos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</row>
        <row r="200">
          <cell r="A200">
            <v>2082098</v>
          </cell>
          <cell r="B200">
            <v>43723907000191</v>
          </cell>
          <cell r="C200" t="str">
            <v>Hospital "Dr. Adhemar de Barros"</v>
          </cell>
          <cell r="D200" t="str">
            <v>SOROCABA</v>
          </cell>
          <cell r="E200" t="str">
            <v>APIAI</v>
          </cell>
          <cell r="F200">
            <v>350270</v>
          </cell>
          <cell r="G200" t="str">
            <v>Municipal</v>
          </cell>
          <cell r="H200" t="str">
            <v>Priv.s. fins lucrativos</v>
          </cell>
          <cell r="I200">
            <v>24</v>
          </cell>
          <cell r="J200">
            <v>24</v>
          </cell>
          <cell r="K200">
            <v>50</v>
          </cell>
          <cell r="M200">
            <v>15</v>
          </cell>
        </row>
        <row r="201">
          <cell r="A201">
            <v>2082128</v>
          </cell>
          <cell r="B201">
            <v>46020301000269</v>
          </cell>
          <cell r="C201" t="str">
            <v>Sociedade Campineira de Educação e Instrução - Hospital e Maternidade Celso Pierro (Hospital PUC Campinas)</v>
          </cell>
          <cell r="D201" t="str">
            <v>CAMPINAS</v>
          </cell>
          <cell r="E201" t="str">
            <v>CAMPINAS</v>
          </cell>
          <cell r="F201">
            <v>350950</v>
          </cell>
          <cell r="G201" t="str">
            <v>Municipal</v>
          </cell>
          <cell r="H201" t="str">
            <v>Priv.s. fins lucrativos</v>
          </cell>
          <cell r="I201">
            <v>9000</v>
          </cell>
          <cell r="J201">
            <v>575</v>
          </cell>
          <cell r="K201">
            <v>18000</v>
          </cell>
          <cell r="M201">
            <v>2870</v>
          </cell>
        </row>
        <row r="202">
          <cell r="A202">
            <v>2082519</v>
          </cell>
          <cell r="B202">
            <v>53638649000107</v>
          </cell>
          <cell r="C202" t="str">
            <v xml:space="preserve">Santa casa de misericórdia de paraguaçu paulista </v>
          </cell>
          <cell r="D202" t="str">
            <v>MARÍLIA</v>
          </cell>
          <cell r="E202" t="str">
            <v>PARAGUACU PAULISTA</v>
          </cell>
          <cell r="F202">
            <v>353550</v>
          </cell>
          <cell r="G202" t="str">
            <v>Municipal</v>
          </cell>
          <cell r="H202" t="str">
            <v>Priv.s. fins lucrativos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</row>
        <row r="203">
          <cell r="A203">
            <v>2082527</v>
          </cell>
          <cell r="B203">
            <v>43964931000112</v>
          </cell>
          <cell r="C203" t="str">
            <v>Irmandade da Santa Casa de Misericórdia de Araraquara</v>
          </cell>
          <cell r="D203" t="str">
            <v>ARARAQUARA</v>
          </cell>
          <cell r="E203" t="str">
            <v>ARARAQUARA</v>
          </cell>
          <cell r="F203">
            <v>350320</v>
          </cell>
          <cell r="G203" t="str">
            <v>Municipal</v>
          </cell>
          <cell r="H203" t="str">
            <v>Priv.s. fins lucrativos</v>
          </cell>
          <cell r="I203">
            <v>4000</v>
          </cell>
          <cell r="J203">
            <v>602</v>
          </cell>
          <cell r="K203">
            <v>7398</v>
          </cell>
          <cell r="M203">
            <v>1180</v>
          </cell>
        </row>
        <row r="204">
          <cell r="A204">
            <v>2082551</v>
          </cell>
          <cell r="B204">
            <v>48321038000192</v>
          </cell>
          <cell r="C204" t="str">
            <v>SANTA CASA DE MISERICÓRDIA DE IBIRÁ</v>
          </cell>
          <cell r="D204" t="str">
            <v>S. JOSÉ R. PRETO</v>
          </cell>
          <cell r="E204" t="str">
            <v>IBIRA</v>
          </cell>
          <cell r="F204">
            <v>351940</v>
          </cell>
          <cell r="G204" t="str">
            <v>Municipal</v>
          </cell>
          <cell r="H204" t="str">
            <v>Priv.s. fins lucrativos</v>
          </cell>
          <cell r="I204">
            <v>50</v>
          </cell>
          <cell r="J204">
            <v>0</v>
          </cell>
          <cell r="K204">
            <v>100</v>
          </cell>
          <cell r="M204">
            <v>15</v>
          </cell>
        </row>
        <row r="205">
          <cell r="A205">
            <v>2082586</v>
          </cell>
          <cell r="B205">
            <v>53338992000128</v>
          </cell>
          <cell r="C205" t="str">
            <v>Irmandade da Santa Casa de Misericordia de Osvaldo Cruz</v>
          </cell>
          <cell r="D205" t="str">
            <v>MARÍLIA</v>
          </cell>
          <cell r="E205" t="str">
            <v>OSVALDO CRUZ</v>
          </cell>
          <cell r="F205">
            <v>353460</v>
          </cell>
          <cell r="G205" t="str">
            <v>Municipal</v>
          </cell>
          <cell r="H205" t="str">
            <v>Priv.s. fins lucrativos</v>
          </cell>
          <cell r="I205">
            <v>2000</v>
          </cell>
          <cell r="J205">
            <v>0</v>
          </cell>
          <cell r="K205">
            <v>2000</v>
          </cell>
          <cell r="M205">
            <v>320</v>
          </cell>
        </row>
        <row r="206">
          <cell r="A206">
            <v>2082632</v>
          </cell>
          <cell r="B206">
            <v>44745024000145</v>
          </cell>
          <cell r="C206" t="str">
            <v>Associação do Hospital e Maternidade São José de Barra Bonita</v>
          </cell>
          <cell r="D206" t="str">
            <v>BAURU</v>
          </cell>
          <cell r="E206" t="str">
            <v>BARRA BONITA</v>
          </cell>
          <cell r="F206">
            <v>350530</v>
          </cell>
          <cell r="G206" t="str">
            <v>Municipal</v>
          </cell>
          <cell r="H206" t="str">
            <v>Priv.s. fins lucrativos</v>
          </cell>
          <cell r="I206">
            <v>600</v>
          </cell>
          <cell r="J206">
            <v>0</v>
          </cell>
          <cell r="K206">
            <v>1200</v>
          </cell>
          <cell r="M206">
            <v>190</v>
          </cell>
        </row>
        <row r="207">
          <cell r="A207">
            <v>2082640</v>
          </cell>
          <cell r="B207">
            <v>49270671000161</v>
          </cell>
          <cell r="C207" t="str">
            <v>Santa Casa de Caridade e Maternidade de Ibitinga</v>
          </cell>
          <cell r="D207" t="str">
            <v>ARARAQUARA</v>
          </cell>
          <cell r="E207" t="str">
            <v>IBITINGA</v>
          </cell>
          <cell r="F207">
            <v>351960</v>
          </cell>
          <cell r="G207" t="str">
            <v>Municipal</v>
          </cell>
          <cell r="H207" t="str">
            <v>Priv.s. fins lucrativos</v>
          </cell>
          <cell r="I207">
            <v>200</v>
          </cell>
          <cell r="J207">
            <v>20</v>
          </cell>
          <cell r="K207">
            <v>300</v>
          </cell>
          <cell r="M207">
            <v>50</v>
          </cell>
        </row>
        <row r="208">
          <cell r="A208">
            <v>2082721</v>
          </cell>
          <cell r="B208" t="str">
            <v>70.945.936/001-70</v>
          </cell>
          <cell r="C208" t="str">
            <v>Irmandade da Santa Casa de Misericórdia de São Roque - Hospital e Maternidade Sotero de Souza</v>
          </cell>
          <cell r="D208" t="str">
            <v>SOROCABA</v>
          </cell>
          <cell r="E208" t="str">
            <v>SAO ROQUE</v>
          </cell>
          <cell r="F208">
            <v>355060</v>
          </cell>
          <cell r="G208" t="str">
            <v>Municipal</v>
          </cell>
          <cell r="H208" t="str">
            <v>Priv.s. fins lucrativos</v>
          </cell>
          <cell r="I208">
            <v>352</v>
          </cell>
          <cell r="J208">
            <v>0</v>
          </cell>
          <cell r="K208">
            <v>704</v>
          </cell>
          <cell r="M208">
            <v>110</v>
          </cell>
        </row>
        <row r="209">
          <cell r="A209">
            <v>2082748</v>
          </cell>
          <cell r="B209">
            <v>43600261000155</v>
          </cell>
          <cell r="C209" t="str">
            <v>IRMANDADE SANTA CASA DE ANGATUBA</v>
          </cell>
          <cell r="D209" t="str">
            <v>SOROCABA</v>
          </cell>
          <cell r="E209" t="str">
            <v>ANGATUBA</v>
          </cell>
          <cell r="F209">
            <v>350220</v>
          </cell>
          <cell r="G209" t="str">
            <v>Municipal</v>
          </cell>
          <cell r="H209" t="str">
            <v>Priv.s. fins lucrativos</v>
          </cell>
          <cell r="I209">
            <v>0</v>
          </cell>
          <cell r="J209">
            <v>0</v>
          </cell>
          <cell r="K209">
            <v>0</v>
          </cell>
          <cell r="M209">
            <v>0</v>
          </cell>
        </row>
        <row r="210">
          <cell r="A210">
            <v>2082853</v>
          </cell>
          <cell r="B210">
            <v>44945962000199</v>
          </cell>
          <cell r="C210" t="str">
            <v>SANTA CASA DE MISERICÓRDIA E ASILO DOS POBRES DE BATATAIS</v>
          </cell>
          <cell r="D210" t="str">
            <v>RIBEIRÃO PRETO</v>
          </cell>
          <cell r="E210" t="str">
            <v>BATATAIS</v>
          </cell>
          <cell r="F210">
            <v>350590</v>
          </cell>
          <cell r="G210" t="str">
            <v>Municipal</v>
          </cell>
          <cell r="H210" t="str">
            <v>Priv.s. fins lucrativos</v>
          </cell>
          <cell r="I210">
            <v>0</v>
          </cell>
          <cell r="J210">
            <v>0</v>
          </cell>
          <cell r="K210">
            <v>0</v>
          </cell>
          <cell r="M210">
            <v>0</v>
          </cell>
        </row>
        <row r="211">
          <cell r="A211">
            <v>2082888</v>
          </cell>
          <cell r="B211">
            <v>56384183000140</v>
          </cell>
          <cell r="C211" t="str">
            <v>Irmandade da Santa Casa de Misericordia de Rio Claro</v>
          </cell>
          <cell r="D211" t="str">
            <v>PIRACICABA</v>
          </cell>
          <cell r="E211" t="str">
            <v>RIO CLARO</v>
          </cell>
          <cell r="F211">
            <v>354390</v>
          </cell>
          <cell r="G211" t="str">
            <v>Municipal</v>
          </cell>
          <cell r="H211" t="str">
            <v>Priv.s. fins lucrativos</v>
          </cell>
          <cell r="I211">
            <v>5000</v>
          </cell>
          <cell r="J211">
            <v>400</v>
          </cell>
          <cell r="K211">
            <v>5000</v>
          </cell>
          <cell r="M211">
            <v>795</v>
          </cell>
        </row>
        <row r="212">
          <cell r="A212">
            <v>2082934</v>
          </cell>
          <cell r="B212">
            <v>51504132000191</v>
          </cell>
          <cell r="C212" t="str">
            <v>Santa Casa de Misericórdia de Taguaí</v>
          </cell>
          <cell r="D212" t="str">
            <v>BAURU</v>
          </cell>
          <cell r="E212" t="str">
            <v>TAGUAI</v>
          </cell>
          <cell r="F212">
            <v>355300</v>
          </cell>
          <cell r="G212" t="str">
            <v>Municipal</v>
          </cell>
          <cell r="H212" t="str">
            <v>Priv.s. fins lucrativos</v>
          </cell>
          <cell r="I212">
            <v>4</v>
          </cell>
          <cell r="J212">
            <v>0</v>
          </cell>
          <cell r="K212">
            <v>8</v>
          </cell>
          <cell r="M212">
            <v>5</v>
          </cell>
        </row>
        <row r="213">
          <cell r="A213">
            <v>2083116</v>
          </cell>
          <cell r="B213">
            <v>5204924400162</v>
          </cell>
          <cell r="C213" t="str">
            <v>Irmandade da Santa Casa de Misericordia de Marilia</v>
          </cell>
          <cell r="D213" t="str">
            <v>MARÍLIA</v>
          </cell>
          <cell r="E213" t="str">
            <v>MARILIA</v>
          </cell>
          <cell r="F213">
            <v>352900</v>
          </cell>
          <cell r="G213" t="str">
            <v>Municipal</v>
          </cell>
          <cell r="H213" t="str">
            <v>Priv.s. fins lucrativos</v>
          </cell>
          <cell r="I213">
            <v>150</v>
          </cell>
          <cell r="J213">
            <v>50</v>
          </cell>
          <cell r="K213">
            <v>300</v>
          </cell>
          <cell r="M213">
            <v>50</v>
          </cell>
        </row>
        <row r="214">
          <cell r="A214">
            <v>2083140</v>
          </cell>
          <cell r="B214">
            <v>56898356000149</v>
          </cell>
          <cell r="C214" t="str">
            <v>IRMANDADE DA SANTA CASA DE MISERICÓRDIA DE SANTA ISABEL</v>
          </cell>
          <cell r="D214" t="str">
            <v>GRANDE S. PAULO</v>
          </cell>
          <cell r="E214" t="str">
            <v>SANTA ISABEL</v>
          </cell>
          <cell r="F214">
            <v>354680</v>
          </cell>
          <cell r="G214" t="str">
            <v>Municipal</v>
          </cell>
          <cell r="H214" t="str">
            <v>Priv.s. fins lucrativos</v>
          </cell>
          <cell r="I214">
            <v>100</v>
          </cell>
          <cell r="J214">
            <v>85</v>
          </cell>
          <cell r="K214">
            <v>200</v>
          </cell>
          <cell r="M214">
            <v>30</v>
          </cell>
        </row>
        <row r="215">
          <cell r="A215">
            <v>2083175</v>
          </cell>
          <cell r="B215">
            <v>54022967000101</v>
          </cell>
          <cell r="C215" t="str">
            <v>Santa Casa de Misericordia de Piedade</v>
          </cell>
          <cell r="D215" t="str">
            <v>SOROCABA</v>
          </cell>
          <cell r="E215" t="str">
            <v>PIEDADE</v>
          </cell>
          <cell r="F215">
            <v>353780</v>
          </cell>
          <cell r="G215" t="str">
            <v>Municipal</v>
          </cell>
          <cell r="H215" t="str">
            <v>Priv.s. fins lucrativos</v>
          </cell>
          <cell r="I215">
            <v>250</v>
          </cell>
          <cell r="J215">
            <v>20</v>
          </cell>
          <cell r="K215">
            <v>500</v>
          </cell>
          <cell r="M215">
            <v>80</v>
          </cell>
        </row>
        <row r="216">
          <cell r="A216">
            <v>2083213</v>
          </cell>
          <cell r="B216">
            <v>4705515700188</v>
          </cell>
          <cell r="C216" t="str">
            <v>Irmandade de misericordia e Hospital Terra Roxa</v>
          </cell>
          <cell r="D216" t="str">
            <v>BARRETOS</v>
          </cell>
          <cell r="E216" t="str">
            <v>TERRA ROXA</v>
          </cell>
          <cell r="F216">
            <v>355440</v>
          </cell>
          <cell r="G216" t="str">
            <v>Municipal</v>
          </cell>
          <cell r="H216" t="str">
            <v>Priv.s. fins lucrativos</v>
          </cell>
          <cell r="I216">
            <v>250</v>
          </cell>
          <cell r="J216">
            <v>0</v>
          </cell>
          <cell r="K216">
            <v>100</v>
          </cell>
          <cell r="M216">
            <v>15</v>
          </cell>
        </row>
        <row r="217">
          <cell r="A217">
            <v>2083493</v>
          </cell>
          <cell r="B217">
            <v>55110753000141</v>
          </cell>
          <cell r="C217" t="str">
            <v>IRMANDADE DA SANTA CASA DE MISERICORDIA DE PONTAL</v>
          </cell>
          <cell r="D217" t="str">
            <v>RIBEIRÃO PRETO</v>
          </cell>
          <cell r="E217" t="str">
            <v>PONTAL</v>
          </cell>
          <cell r="F217">
            <v>354020</v>
          </cell>
          <cell r="G217" t="str">
            <v>Municipal</v>
          </cell>
          <cell r="H217" t="str">
            <v>Priv.s. fins lucrativos</v>
          </cell>
          <cell r="I217">
            <v>300</v>
          </cell>
          <cell r="J217">
            <v>75</v>
          </cell>
          <cell r="K217">
            <v>600</v>
          </cell>
          <cell r="M217">
            <v>95</v>
          </cell>
        </row>
        <row r="218">
          <cell r="A218">
            <v>2083604</v>
          </cell>
          <cell r="B218">
            <v>44584019000106</v>
          </cell>
          <cell r="C218" t="str">
            <v xml:space="preserve">Santa Casa de Misericordia de Avaré </v>
          </cell>
          <cell r="D218" t="str">
            <v>BAURU</v>
          </cell>
          <cell r="E218" t="str">
            <v>AVARE</v>
          </cell>
          <cell r="F218">
            <v>350450</v>
          </cell>
          <cell r="G218" t="str">
            <v>Municipal</v>
          </cell>
          <cell r="H218" t="str">
            <v>Priv.s. fins lucrativos</v>
          </cell>
          <cell r="I218">
            <v>804</v>
          </cell>
          <cell r="J218">
            <v>0</v>
          </cell>
          <cell r="K218">
            <v>1600</v>
          </cell>
          <cell r="M218">
            <v>255</v>
          </cell>
        </row>
        <row r="219">
          <cell r="A219">
            <v>2083876</v>
          </cell>
          <cell r="B219">
            <v>51455806000105</v>
          </cell>
          <cell r="C219" t="str">
            <v>SANTA CASA DE MISERICÓRDIA DE FRANCISCO MORATO</v>
          </cell>
          <cell r="D219" t="str">
            <v>GRANDE S. PAULO</v>
          </cell>
          <cell r="E219" t="str">
            <v>FRANCISCO MORATO</v>
          </cell>
          <cell r="F219">
            <v>351630</v>
          </cell>
          <cell r="G219" t="str">
            <v>Municipal</v>
          </cell>
          <cell r="H219" t="str">
            <v>Priv.s. fins lucrativos</v>
          </cell>
          <cell r="I219">
            <v>100</v>
          </cell>
          <cell r="J219">
            <v>0</v>
          </cell>
          <cell r="K219">
            <v>200</v>
          </cell>
          <cell r="M219">
            <v>30</v>
          </cell>
        </row>
        <row r="220">
          <cell r="A220">
            <v>2083973</v>
          </cell>
          <cell r="B220">
            <v>45331303000125</v>
          </cell>
          <cell r="C220" t="str">
            <v>Santa Casa de Guará</v>
          </cell>
          <cell r="D220" t="str">
            <v>FRANCA</v>
          </cell>
          <cell r="E220" t="str">
            <v>GUARA</v>
          </cell>
          <cell r="F220">
            <v>351770</v>
          </cell>
          <cell r="G220" t="str">
            <v>Municipal</v>
          </cell>
          <cell r="H220" t="str">
            <v>Priv.s. fins lucrativos</v>
          </cell>
          <cell r="I220">
            <v>25</v>
          </cell>
          <cell r="J220">
            <v>0</v>
          </cell>
          <cell r="K220">
            <v>50</v>
          </cell>
          <cell r="M220">
            <v>15</v>
          </cell>
        </row>
        <row r="221">
          <cell r="A221">
            <v>2084058</v>
          </cell>
          <cell r="B221">
            <v>56813926000150</v>
          </cell>
          <cell r="C221" t="str">
            <v>santa casa da misericórdia de Santa Cruz Do Rio Prado</v>
          </cell>
          <cell r="D221" t="str">
            <v>MARÍLIA</v>
          </cell>
          <cell r="E221" t="str">
            <v>SANTA CRUZ DO RIO PARDO</v>
          </cell>
          <cell r="F221">
            <v>354640</v>
          </cell>
          <cell r="G221" t="str">
            <v>Municipal</v>
          </cell>
          <cell r="H221" t="str">
            <v>Priv.s. fins lucrativos</v>
          </cell>
          <cell r="I221">
            <v>2000</v>
          </cell>
          <cell r="J221">
            <v>717</v>
          </cell>
          <cell r="K221">
            <v>2000</v>
          </cell>
          <cell r="M221">
            <v>320</v>
          </cell>
        </row>
        <row r="222">
          <cell r="A222">
            <v>2084074</v>
          </cell>
          <cell r="B222">
            <v>71981476000107</v>
          </cell>
          <cell r="C222" t="str">
            <v>ASSOCIAÇÃO BENEFICENTE DE TABAPUÃ</v>
          </cell>
          <cell r="D222" t="str">
            <v>S. JOSÉ R. PRETO</v>
          </cell>
          <cell r="E222" t="str">
            <v>TABAPUA</v>
          </cell>
          <cell r="F222">
            <v>355260</v>
          </cell>
          <cell r="G222" t="str">
            <v>Municipal</v>
          </cell>
          <cell r="H222" t="str">
            <v>Priv.s. fins lucrativos</v>
          </cell>
          <cell r="I222">
            <v>300</v>
          </cell>
          <cell r="J222">
            <v>0</v>
          </cell>
          <cell r="K222">
            <v>200</v>
          </cell>
          <cell r="M222">
            <v>30</v>
          </cell>
        </row>
        <row r="223">
          <cell r="A223">
            <v>2084171</v>
          </cell>
          <cell r="B223">
            <v>71326292000103</v>
          </cell>
          <cell r="C223" t="str">
            <v>Irmandade da Santa Casa de Sertãozinho</v>
          </cell>
          <cell r="D223" t="str">
            <v>RIBEIRÃO PRETO</v>
          </cell>
          <cell r="E223" t="str">
            <v>SERTAOZINHO</v>
          </cell>
          <cell r="F223">
            <v>355170</v>
          </cell>
          <cell r="G223" t="str">
            <v>Municipal</v>
          </cell>
          <cell r="H223" t="str">
            <v>Priv.s. fins lucrativos</v>
          </cell>
          <cell r="I223">
            <v>2769</v>
          </cell>
          <cell r="J223">
            <v>235</v>
          </cell>
          <cell r="K223">
            <v>5300</v>
          </cell>
          <cell r="M223">
            <v>845</v>
          </cell>
        </row>
        <row r="224">
          <cell r="A224">
            <v>2084228</v>
          </cell>
          <cell r="B224">
            <v>59759084000194</v>
          </cell>
          <cell r="C224" t="str">
            <v>SANTA CASA DE MISERICÓRDIA DONA CAROLINA MALHEIROS</v>
          </cell>
          <cell r="D224" t="str">
            <v>S. JOÃO B. VISTA</v>
          </cell>
          <cell r="E224" t="str">
            <v>SAO JOAO DA BOA VISTA</v>
          </cell>
          <cell r="F224">
            <v>354910</v>
          </cell>
          <cell r="G224" t="str">
            <v>Municipal</v>
          </cell>
          <cell r="H224" t="str">
            <v>Priv.s. fins lucrativos</v>
          </cell>
          <cell r="I224">
            <v>250</v>
          </cell>
          <cell r="J224">
            <v>181</v>
          </cell>
          <cell r="K224">
            <v>500</v>
          </cell>
          <cell r="M224">
            <v>80</v>
          </cell>
        </row>
        <row r="225">
          <cell r="A225">
            <v>2084414</v>
          </cell>
          <cell r="B225">
            <v>55989784000114</v>
          </cell>
          <cell r="C225" t="str">
            <v>Soc.Benef. e Hospitalar Santa Casa de Misericórdia de Ribeirão Preto</v>
          </cell>
          <cell r="D225" t="str">
            <v>RIBEIRÃO PRETO</v>
          </cell>
          <cell r="E225" t="str">
            <v>RIBEIRAO PRETO</v>
          </cell>
          <cell r="F225">
            <v>354340</v>
          </cell>
          <cell r="G225" t="str">
            <v>Municipal</v>
          </cell>
          <cell r="H225" t="str">
            <v>Priv.s. fins lucrativos</v>
          </cell>
          <cell r="I225">
            <v>1800</v>
          </cell>
          <cell r="J225">
            <v>400</v>
          </cell>
          <cell r="K225">
            <v>2700</v>
          </cell>
          <cell r="M225">
            <v>430</v>
          </cell>
        </row>
        <row r="226">
          <cell r="A226">
            <v>2087057</v>
          </cell>
          <cell r="B226">
            <v>54384631000261</v>
          </cell>
          <cell r="C226" t="str">
            <v>Hospital fornecedores de cana</v>
          </cell>
          <cell r="D226" t="str">
            <v>PIRACICABA</v>
          </cell>
          <cell r="E226" t="str">
            <v>PIRACICABA</v>
          </cell>
          <cell r="F226">
            <v>353870</v>
          </cell>
          <cell r="G226" t="str">
            <v>Municipal</v>
          </cell>
          <cell r="H226" t="str">
            <v>Priv.s. fins lucrativos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</row>
        <row r="227">
          <cell r="A227">
            <v>2087103</v>
          </cell>
          <cell r="B227" t="str">
            <v>51.469.187/001-08</v>
          </cell>
          <cell r="C227" t="str">
            <v>Unidade de Referência do Coronavírus (URC) - Hospital Sociedade Operária Humanitária</v>
          </cell>
          <cell r="D227" t="str">
            <v>PIRACICABA</v>
          </cell>
          <cell r="E227" t="str">
            <v>LIMEIRA</v>
          </cell>
          <cell r="F227">
            <v>352690</v>
          </cell>
          <cell r="G227" t="str">
            <v>Municipal</v>
          </cell>
          <cell r="H227" t="str">
            <v>Priv.s. fins lucrativos</v>
          </cell>
          <cell r="I227">
            <v>10283</v>
          </cell>
          <cell r="J227">
            <v>1300</v>
          </cell>
          <cell r="K227">
            <v>20566</v>
          </cell>
          <cell r="M227">
            <v>3280</v>
          </cell>
        </row>
        <row r="228">
          <cell r="A228">
            <v>2088193</v>
          </cell>
          <cell r="B228">
            <v>52775392000164</v>
          </cell>
          <cell r="C228" t="str">
            <v>Irmandade da Santa Casa de Misericórdia de Mogi Mirim</v>
          </cell>
          <cell r="D228" t="str">
            <v>S. JOÃO B. VISTA</v>
          </cell>
          <cell r="E228" t="str">
            <v>MOGI MIRIM</v>
          </cell>
          <cell r="F228">
            <v>353080</v>
          </cell>
          <cell r="G228" t="str">
            <v>Municipal</v>
          </cell>
          <cell r="H228" t="str">
            <v>Priv.s. fins lucrativos</v>
          </cell>
          <cell r="I228">
            <v>782</v>
          </cell>
          <cell r="J228">
            <v>735</v>
          </cell>
          <cell r="K228">
            <v>1564</v>
          </cell>
          <cell r="M228">
            <v>250</v>
          </cell>
        </row>
        <row r="229">
          <cell r="A229">
            <v>2088525</v>
          </cell>
          <cell r="B229">
            <v>52343829000190</v>
          </cell>
          <cell r="C229" t="str">
            <v>Santa Casa de Misericórdia de Miguelópolis</v>
          </cell>
          <cell r="D229" t="str">
            <v>FRANCA</v>
          </cell>
          <cell r="E229" t="str">
            <v>MIGUELOPOLIS</v>
          </cell>
          <cell r="F229">
            <v>352970</v>
          </cell>
          <cell r="G229" t="str">
            <v>Municipal</v>
          </cell>
          <cell r="H229" t="str">
            <v>Priv.s. fins lucrativos</v>
          </cell>
          <cell r="I229">
            <v>20</v>
          </cell>
          <cell r="J229">
            <v>0</v>
          </cell>
          <cell r="K229">
            <v>40</v>
          </cell>
          <cell r="M229">
            <v>15</v>
          </cell>
        </row>
        <row r="230">
          <cell r="A230">
            <v>2092611</v>
          </cell>
          <cell r="B230">
            <v>44782779000110</v>
          </cell>
          <cell r="C230" t="str">
            <v>Santa Casa de Misericórdia de Barretos</v>
          </cell>
          <cell r="D230" t="str">
            <v>BARRETOS</v>
          </cell>
          <cell r="E230" t="str">
            <v>BARRETOS</v>
          </cell>
          <cell r="F230">
            <v>350550</v>
          </cell>
          <cell r="G230" t="str">
            <v>Municipal</v>
          </cell>
          <cell r="H230" t="str">
            <v>Priv.s. fins lucrativos</v>
          </cell>
          <cell r="I230">
            <v>4800</v>
          </cell>
          <cell r="J230">
            <v>483</v>
          </cell>
          <cell r="K230">
            <v>9600</v>
          </cell>
          <cell r="M230">
            <v>1530</v>
          </cell>
        </row>
        <row r="231">
          <cell r="A231">
            <v>2093332</v>
          </cell>
          <cell r="B231">
            <v>50572395000175</v>
          </cell>
          <cell r="C231" t="str">
            <v>IRMANDADE DA SANTA CASA DE MISERICÓRDIA DE SANTA FÉ DO SUL</v>
          </cell>
          <cell r="D231" t="str">
            <v>S. JOSÉ R. PRETO</v>
          </cell>
          <cell r="E231" t="str">
            <v>SANTA FE DO SUL</v>
          </cell>
          <cell r="F231">
            <v>354660</v>
          </cell>
          <cell r="G231" t="str">
            <v>Municipal</v>
          </cell>
          <cell r="H231" t="str">
            <v>Priv.s. fins lucrativos</v>
          </cell>
          <cell r="I231">
            <v>1580</v>
          </cell>
          <cell r="J231">
            <v>18</v>
          </cell>
          <cell r="K231">
            <v>1000</v>
          </cell>
          <cell r="M231">
            <v>160</v>
          </cell>
        </row>
        <row r="232">
          <cell r="A232">
            <v>2095912</v>
          </cell>
          <cell r="B232">
            <v>47266838000195</v>
          </cell>
          <cell r="C232" t="str">
            <v>sociedade filantropica hosptial jose venancio</v>
          </cell>
          <cell r="D232" t="str">
            <v>BARRETOS</v>
          </cell>
          <cell r="E232" t="str">
            <v>COLINA</v>
          </cell>
          <cell r="F232">
            <v>351200</v>
          </cell>
          <cell r="G232" t="str">
            <v>Municipal</v>
          </cell>
          <cell r="H232" t="str">
            <v>Priv.s. fins lucrativos</v>
          </cell>
          <cell r="I232">
            <v>6300</v>
          </cell>
          <cell r="J232">
            <v>9</v>
          </cell>
          <cell r="K232">
            <v>1000</v>
          </cell>
          <cell r="M232">
            <v>160</v>
          </cell>
        </row>
        <row r="233">
          <cell r="A233">
            <v>2096412</v>
          </cell>
          <cell r="B233">
            <v>50471564000180</v>
          </cell>
          <cell r="C233" t="str">
            <v>Santa CAsa de Misericordia de Jacareí</v>
          </cell>
          <cell r="D233" t="str">
            <v>TAUBATÉ</v>
          </cell>
          <cell r="E233" t="str">
            <v>JACAREI</v>
          </cell>
          <cell r="F233">
            <v>352440</v>
          </cell>
          <cell r="G233" t="str">
            <v>Municipal</v>
          </cell>
          <cell r="H233" t="str">
            <v>Priv.s. fins lucrativos</v>
          </cell>
          <cell r="I233">
            <v>500</v>
          </cell>
          <cell r="J233">
            <v>324</v>
          </cell>
          <cell r="K233">
            <v>500</v>
          </cell>
          <cell r="M233">
            <v>80</v>
          </cell>
        </row>
        <row r="234">
          <cell r="A234">
            <v>2688433</v>
          </cell>
          <cell r="B234">
            <v>45615309000124</v>
          </cell>
          <cell r="C234" t="str">
            <v>ISBJP da Santa Casa de Misericórdia de Bragança Paulista</v>
          </cell>
          <cell r="D234" t="str">
            <v>CAMPINAS</v>
          </cell>
          <cell r="E234" t="str">
            <v>BRAGANCA PAULISTA</v>
          </cell>
          <cell r="F234">
            <v>350760</v>
          </cell>
          <cell r="G234" t="str">
            <v>Municipal</v>
          </cell>
          <cell r="H234" t="str">
            <v>Priv.s. fins lucrativos</v>
          </cell>
          <cell r="I234">
            <v>2310</v>
          </cell>
          <cell r="J234">
            <v>382</v>
          </cell>
          <cell r="K234">
            <v>4620</v>
          </cell>
          <cell r="M234">
            <v>735</v>
          </cell>
        </row>
        <row r="235">
          <cell r="A235">
            <v>2699915</v>
          </cell>
          <cell r="B235">
            <v>72909179000105</v>
          </cell>
          <cell r="C235" t="str">
            <v>Santa Casa Vinhedo</v>
          </cell>
          <cell r="D235" t="str">
            <v>CAMPINAS</v>
          </cell>
          <cell r="E235" t="str">
            <v>VINHEDO</v>
          </cell>
          <cell r="F235">
            <v>355670</v>
          </cell>
          <cell r="G235" t="str">
            <v>Municipal</v>
          </cell>
          <cell r="H235" t="str">
            <v>Priv.s. fins lucrativos</v>
          </cell>
          <cell r="I235">
            <v>0</v>
          </cell>
          <cell r="J235">
            <v>0</v>
          </cell>
          <cell r="K235">
            <v>2000</v>
          </cell>
          <cell r="M235">
            <v>320</v>
          </cell>
        </row>
        <row r="236">
          <cell r="A236">
            <v>2705222</v>
          </cell>
          <cell r="B236">
            <v>52505153000194</v>
          </cell>
          <cell r="C236" t="str">
            <v>Irmandade da Santa Casa de Misericórdia de Mococa</v>
          </cell>
          <cell r="D236" t="str">
            <v>S. JOÃO B. VISTA</v>
          </cell>
          <cell r="E236" t="str">
            <v>MOCOCA</v>
          </cell>
          <cell r="F236">
            <v>353050</v>
          </cell>
          <cell r="G236" t="str">
            <v>Municipal</v>
          </cell>
          <cell r="H236" t="str">
            <v>Priv.s. fins lucrativos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</row>
        <row r="237">
          <cell r="A237">
            <v>2708779</v>
          </cell>
          <cell r="B237">
            <v>71485056000121</v>
          </cell>
          <cell r="C237" t="str">
            <v>IRMANDADE DA SANTA CASA DE MISERICORDIA DE SOROCABA</v>
          </cell>
          <cell r="D237" t="str">
            <v>SOROCABA</v>
          </cell>
          <cell r="E237" t="str">
            <v>SOROCABA</v>
          </cell>
          <cell r="F237">
            <v>355220</v>
          </cell>
          <cell r="G237" t="str">
            <v>Municipal</v>
          </cell>
          <cell r="H237" t="str">
            <v>Priv.s. fins lucrativos</v>
          </cell>
          <cell r="I237">
            <v>4950</v>
          </cell>
          <cell r="J237">
            <v>1550</v>
          </cell>
          <cell r="K237">
            <v>9900</v>
          </cell>
          <cell r="M237">
            <v>1580</v>
          </cell>
        </row>
        <row r="238">
          <cell r="A238">
            <v>2745798</v>
          </cell>
          <cell r="B238">
            <v>53311999000156</v>
          </cell>
          <cell r="C238" t="str">
            <v>HOSPITAL BENEFICENTE SANTO ANTÔNIO</v>
          </cell>
          <cell r="D238" t="str">
            <v>FRANCA</v>
          </cell>
          <cell r="E238" t="str">
            <v>ORLANDIA</v>
          </cell>
          <cell r="F238">
            <v>353430</v>
          </cell>
          <cell r="G238" t="str">
            <v>Municipal</v>
          </cell>
          <cell r="H238" t="str">
            <v>Priv.s. fins lucrativos</v>
          </cell>
          <cell r="I238">
            <v>702</v>
          </cell>
          <cell r="J238">
            <v>3</v>
          </cell>
          <cell r="K238">
            <v>1400</v>
          </cell>
          <cell r="M238">
            <v>225</v>
          </cell>
        </row>
        <row r="239">
          <cell r="A239">
            <v>2745801</v>
          </cell>
          <cell r="B239">
            <v>50730902000151</v>
          </cell>
          <cell r="C239" t="str">
            <v>hospital São Marcos</v>
          </cell>
          <cell r="D239" t="str">
            <v>FRANCA</v>
          </cell>
          <cell r="E239" t="str">
            <v>MORRO AGUDO</v>
          </cell>
          <cell r="F239">
            <v>353190</v>
          </cell>
          <cell r="G239" t="str">
            <v>Municipal</v>
          </cell>
          <cell r="H239" t="str">
            <v>Priv.s. fins lucrativos</v>
          </cell>
          <cell r="I239">
            <v>250</v>
          </cell>
          <cell r="J239">
            <v>83</v>
          </cell>
          <cell r="K239">
            <v>500</v>
          </cell>
          <cell r="M239">
            <v>80</v>
          </cell>
        </row>
        <row r="240">
          <cell r="A240">
            <v>2746298</v>
          </cell>
          <cell r="B240">
            <v>56957117000151</v>
          </cell>
          <cell r="C240" t="str">
            <v>SANTA CASA DE MISERICORDIA DE SANTA ROSA DE VITERBO</v>
          </cell>
          <cell r="D240" t="str">
            <v>RIBEIRÃO PRETO</v>
          </cell>
          <cell r="E240" t="str">
            <v>SANTA ROSA DE VITERBO</v>
          </cell>
          <cell r="F240">
            <v>354760</v>
          </cell>
          <cell r="G240" t="str">
            <v>Municipal</v>
          </cell>
          <cell r="H240" t="str">
            <v>Priv.s. fins lucrativos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</row>
        <row r="241">
          <cell r="A241">
            <v>2747693</v>
          </cell>
          <cell r="B241">
            <v>5593992000161</v>
          </cell>
          <cell r="C241" t="str">
            <v>Santa Casa de Misericórdia de Ribeirão Bonito</v>
          </cell>
          <cell r="D241" t="str">
            <v>ARARAQUARA</v>
          </cell>
          <cell r="E241" t="str">
            <v>RIBEIRAO BONITO</v>
          </cell>
          <cell r="F241">
            <v>354290</v>
          </cell>
          <cell r="G241" t="str">
            <v>Municipal</v>
          </cell>
          <cell r="H241" t="str">
            <v>Priv.s. fins lucrativos</v>
          </cell>
          <cell r="I241">
            <v>30</v>
          </cell>
          <cell r="J241">
            <v>0</v>
          </cell>
          <cell r="K241">
            <v>60</v>
          </cell>
          <cell r="M241">
            <v>15</v>
          </cell>
        </row>
        <row r="242">
          <cell r="A242">
            <v>2748436</v>
          </cell>
          <cell r="B242">
            <v>51421279000118</v>
          </cell>
          <cell r="C242" t="str">
            <v>Hospital e Maternidade Beneficente de Charqueada</v>
          </cell>
          <cell r="D242" t="str">
            <v>PIRACICABA</v>
          </cell>
          <cell r="E242" t="str">
            <v>CHARQUEADA</v>
          </cell>
          <cell r="F242">
            <v>351170</v>
          </cell>
          <cell r="G242" t="str">
            <v>Municipal</v>
          </cell>
          <cell r="H242" t="str">
            <v>Priv.s. fins lucrativos</v>
          </cell>
          <cell r="I242">
            <v>95</v>
          </cell>
          <cell r="J242">
            <v>25</v>
          </cell>
          <cell r="K242">
            <v>50</v>
          </cell>
          <cell r="M242">
            <v>15</v>
          </cell>
        </row>
        <row r="243">
          <cell r="A243">
            <v>2748568</v>
          </cell>
          <cell r="B243">
            <v>46925111000100</v>
          </cell>
          <cell r="C243" t="str">
            <v>Santa Casa de Misericórdia de Capivari</v>
          </cell>
          <cell r="D243" t="str">
            <v>PIRACICABA</v>
          </cell>
          <cell r="E243" t="str">
            <v>CAPIVARI</v>
          </cell>
          <cell r="F243">
            <v>351040</v>
          </cell>
          <cell r="G243" t="str">
            <v>Municipal</v>
          </cell>
          <cell r="H243" t="str">
            <v>Priv.s. fins lucrativos</v>
          </cell>
          <cell r="I243">
            <v>26</v>
          </cell>
          <cell r="J243">
            <v>4</v>
          </cell>
          <cell r="K243">
            <v>26</v>
          </cell>
          <cell r="M243">
            <v>25</v>
          </cell>
        </row>
        <row r="244">
          <cell r="A244">
            <v>2750988</v>
          </cell>
          <cell r="B244">
            <v>47617584000102</v>
          </cell>
          <cell r="C244" t="str">
            <v>IRMANDADE DA SANTA CASA DE MISERICÓRDIA E MATERNIDADE DE DRACENA</v>
          </cell>
          <cell r="D244" t="str">
            <v>PRESIDENTE PRUDENTE</v>
          </cell>
          <cell r="E244" t="str">
            <v>DRACENA</v>
          </cell>
          <cell r="F244">
            <v>351440</v>
          </cell>
          <cell r="G244" t="str">
            <v>Municipal</v>
          </cell>
          <cell r="H244" t="str">
            <v>Priv.s. fins lucrativos</v>
          </cell>
          <cell r="I244">
            <v>812</v>
          </cell>
          <cell r="J244">
            <v>395</v>
          </cell>
          <cell r="K244">
            <v>700</v>
          </cell>
          <cell r="M244">
            <v>110</v>
          </cell>
        </row>
        <row r="245">
          <cell r="A245">
            <v>2751011</v>
          </cell>
          <cell r="B245">
            <v>52268596000109</v>
          </cell>
          <cell r="C245" t="str">
            <v>Santa Casa de Misericórdia Padre João Schneider de Martinopolis</v>
          </cell>
          <cell r="D245" t="str">
            <v>PRESIDENTE PRUDENTE</v>
          </cell>
          <cell r="E245" t="str">
            <v>MARTINOPOLIS</v>
          </cell>
          <cell r="F245">
            <v>352920</v>
          </cell>
          <cell r="G245" t="str">
            <v>Municipal</v>
          </cell>
          <cell r="H245" t="str">
            <v>Priv.s. fins lucrativos</v>
          </cell>
          <cell r="I245">
            <v>0</v>
          </cell>
          <cell r="J245">
            <v>0</v>
          </cell>
          <cell r="K245">
            <v>0</v>
          </cell>
          <cell r="M245">
            <v>0</v>
          </cell>
        </row>
        <row r="246">
          <cell r="A246">
            <v>2751038</v>
          </cell>
          <cell r="B246">
            <v>44932846000135</v>
          </cell>
          <cell r="C246" t="str">
            <v>IRMANDADE DA SANTA CASA DE MISERICÓRDIA DE PRESIDENTE EPITÁCIO</v>
          </cell>
          <cell r="D246" t="str">
            <v>PRESIDENTE PRUDENTE</v>
          </cell>
          <cell r="E246" t="str">
            <v>PRESIDENTE EPITACIO</v>
          </cell>
          <cell r="F246">
            <v>354130</v>
          </cell>
          <cell r="G246" t="str">
            <v>Municipal</v>
          </cell>
          <cell r="H246" t="str">
            <v>Priv.s. fins lucrativos</v>
          </cell>
          <cell r="I246">
            <v>506</v>
          </cell>
          <cell r="J246">
            <v>99</v>
          </cell>
          <cell r="K246">
            <v>1000</v>
          </cell>
          <cell r="M246">
            <v>160</v>
          </cell>
        </row>
        <row r="247">
          <cell r="A247">
            <v>2751569</v>
          </cell>
          <cell r="B247" t="str">
            <v>50.798.453/0001-83</v>
          </cell>
          <cell r="C247" t="str">
            <v>Santa Casa da Misericordia de Cerquilho</v>
          </cell>
          <cell r="D247" t="str">
            <v>SOROCABA</v>
          </cell>
          <cell r="E247" t="str">
            <v>CERQUILHO</v>
          </cell>
          <cell r="F247">
            <v>351150</v>
          </cell>
          <cell r="G247" t="str">
            <v>Municipal</v>
          </cell>
          <cell r="H247" t="str">
            <v>Priv.s. fins lucrativos</v>
          </cell>
          <cell r="I247">
            <v>100</v>
          </cell>
          <cell r="J247">
            <v>80</v>
          </cell>
          <cell r="K247">
            <v>200</v>
          </cell>
          <cell r="M247">
            <v>30</v>
          </cell>
        </row>
        <row r="248">
          <cell r="A248">
            <v>2751704</v>
          </cell>
          <cell r="B248">
            <v>50304377000102</v>
          </cell>
          <cell r="C248" t="str">
            <v>SANTA CASA DE MISERICÓRDIA DE ITUVERAVA</v>
          </cell>
          <cell r="D248" t="str">
            <v>FRANCA</v>
          </cell>
          <cell r="E248" t="str">
            <v>ITUVERAVA</v>
          </cell>
          <cell r="F248">
            <v>352410</v>
          </cell>
          <cell r="G248" t="str">
            <v>Municipal</v>
          </cell>
          <cell r="H248" t="str">
            <v>Priv.s. fins lucrativos</v>
          </cell>
          <cell r="I248">
            <v>5040</v>
          </cell>
          <cell r="J248">
            <v>308</v>
          </cell>
          <cell r="K248">
            <v>8000</v>
          </cell>
          <cell r="M248">
            <v>1275</v>
          </cell>
        </row>
        <row r="249">
          <cell r="A249">
            <v>2754843</v>
          </cell>
          <cell r="B249" t="str">
            <v>48697338/001-70</v>
          </cell>
          <cell r="C249" t="str">
            <v xml:space="preserve">Hospital de Santo Amaro </v>
          </cell>
          <cell r="D249" t="str">
            <v>BAIXADA SANTISTA</v>
          </cell>
          <cell r="E249" t="str">
            <v>GUARUJA</v>
          </cell>
          <cell r="F249">
            <v>351870</v>
          </cell>
          <cell r="G249" t="str">
            <v>Municipal</v>
          </cell>
          <cell r="H249" t="str">
            <v>Priv.s. fins lucrativos</v>
          </cell>
          <cell r="I249">
            <v>500</v>
          </cell>
          <cell r="J249">
            <v>200</v>
          </cell>
          <cell r="K249">
            <v>1000</v>
          </cell>
          <cell r="M249">
            <v>160</v>
          </cell>
        </row>
        <row r="250">
          <cell r="A250">
            <v>2755092</v>
          </cell>
          <cell r="B250">
            <v>54122213000115</v>
          </cell>
          <cell r="C250" t="str">
            <v>Santa Casa de Misericórdia de Pindamonhangaba</v>
          </cell>
          <cell r="D250" t="str">
            <v>TAUBATÉ</v>
          </cell>
          <cell r="E250" t="str">
            <v>PINDAMONHANGABA</v>
          </cell>
          <cell r="F250">
            <v>353800</v>
          </cell>
          <cell r="G250" t="str">
            <v>Municipal</v>
          </cell>
          <cell r="H250" t="str">
            <v>Priv.s. fins lucrativos</v>
          </cell>
          <cell r="I250">
            <v>320</v>
          </cell>
          <cell r="J250">
            <v>0</v>
          </cell>
          <cell r="K250">
            <v>600</v>
          </cell>
          <cell r="M250">
            <v>95</v>
          </cell>
        </row>
        <row r="251">
          <cell r="A251">
            <v>2758245</v>
          </cell>
          <cell r="B251">
            <v>51660082000131</v>
          </cell>
          <cell r="C251" t="str">
            <v>ASSOCIAÇÃO HOSPITALAR DA SANTA CASA DE LINS</v>
          </cell>
          <cell r="D251" t="str">
            <v>BAURU</v>
          </cell>
          <cell r="E251" t="str">
            <v>LINS</v>
          </cell>
          <cell r="F251">
            <v>352710</v>
          </cell>
          <cell r="G251" t="str">
            <v>Municipal</v>
          </cell>
          <cell r="H251" t="str">
            <v>Priv.s. fins lucrativos</v>
          </cell>
          <cell r="I251">
            <v>950</v>
          </cell>
          <cell r="J251">
            <v>243</v>
          </cell>
          <cell r="K251">
            <v>900</v>
          </cell>
          <cell r="M251">
            <v>145</v>
          </cell>
        </row>
        <row r="252">
          <cell r="A252">
            <v>2765934</v>
          </cell>
          <cell r="B252">
            <v>71041289000135</v>
          </cell>
          <cell r="C252" t="str">
            <v>HOSPITAL DE CLINICAS DE SAO SEBASTIAO</v>
          </cell>
          <cell r="D252" t="str">
            <v>TAUBATÉ</v>
          </cell>
          <cell r="E252" t="str">
            <v>SAO SEBASTIAO</v>
          </cell>
          <cell r="F252">
            <v>355070</v>
          </cell>
          <cell r="G252" t="str">
            <v>Municipal</v>
          </cell>
          <cell r="H252" t="str">
            <v>Priv.s. fins lucrativos</v>
          </cell>
          <cell r="I252">
            <v>117</v>
          </cell>
          <cell r="J252">
            <v>23</v>
          </cell>
          <cell r="K252">
            <v>234</v>
          </cell>
          <cell r="M252">
            <v>35</v>
          </cell>
        </row>
        <row r="253">
          <cell r="A253">
            <v>2765942</v>
          </cell>
          <cell r="B253">
            <v>60990751001791</v>
          </cell>
          <cell r="C253" t="str">
            <v>Hospital Santa Lucinda</v>
          </cell>
          <cell r="D253" t="str">
            <v>SOROCABA</v>
          </cell>
          <cell r="E253" t="str">
            <v>SOROCABA</v>
          </cell>
          <cell r="F253">
            <v>355220</v>
          </cell>
          <cell r="G253" t="str">
            <v>Municipal</v>
          </cell>
          <cell r="H253" t="str">
            <v>Priv.s. fins lucrativos</v>
          </cell>
          <cell r="I253">
            <v>1300</v>
          </cell>
          <cell r="J253">
            <v>397</v>
          </cell>
          <cell r="K253">
            <v>2600</v>
          </cell>
          <cell r="M253">
            <v>415</v>
          </cell>
        </row>
        <row r="254">
          <cell r="A254">
            <v>2766167</v>
          </cell>
          <cell r="B254">
            <v>33726472000770</v>
          </cell>
          <cell r="C254" t="str">
            <v>HOSPITAL E MATERNIDADE SÃO VICENTE DE PAULO RIO DAS PEDRAS</v>
          </cell>
          <cell r="D254" t="str">
            <v>PIRACICABA</v>
          </cell>
          <cell r="E254" t="str">
            <v>RIO DAS PEDRAS</v>
          </cell>
          <cell r="F254">
            <v>354400</v>
          </cell>
          <cell r="G254" t="str">
            <v>Municipal</v>
          </cell>
          <cell r="H254" t="str">
            <v>Priv.s. fins lucrativos</v>
          </cell>
          <cell r="I254">
            <v>1500</v>
          </cell>
          <cell r="J254">
            <v>134</v>
          </cell>
          <cell r="K254">
            <v>3000</v>
          </cell>
          <cell r="M254">
            <v>480</v>
          </cell>
        </row>
        <row r="255">
          <cell r="A255">
            <v>2772310</v>
          </cell>
          <cell r="B255">
            <v>54370630000187</v>
          </cell>
          <cell r="C255" t="str">
            <v>IRMANDADE DA SANTA CASA DE MISERICORDIA DE PIRACICABA</v>
          </cell>
          <cell r="D255" t="str">
            <v>PIRACICABA</v>
          </cell>
          <cell r="E255" t="str">
            <v>PIRACICABA</v>
          </cell>
          <cell r="F255">
            <v>353870</v>
          </cell>
          <cell r="G255" t="str">
            <v>Municipal</v>
          </cell>
          <cell r="H255" t="str">
            <v>Priv.s. fins lucrativos</v>
          </cell>
          <cell r="I255">
            <v>3000</v>
          </cell>
          <cell r="J255">
            <v>144</v>
          </cell>
          <cell r="K255">
            <v>3000</v>
          </cell>
          <cell r="M255">
            <v>480</v>
          </cell>
        </row>
        <row r="256">
          <cell r="A256">
            <v>2773333</v>
          </cell>
          <cell r="B256">
            <v>48517932000132</v>
          </cell>
          <cell r="C256" t="str">
            <v>Santa Casa de Misericórdia de Guararema</v>
          </cell>
          <cell r="D256" t="str">
            <v>GRANDE S. PAULO</v>
          </cell>
          <cell r="E256" t="str">
            <v>GUARAREMA</v>
          </cell>
          <cell r="F256">
            <v>351830</v>
          </cell>
          <cell r="G256" t="str">
            <v>Municipal</v>
          </cell>
          <cell r="H256" t="str">
            <v>Priv.s. fins lucrativos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</row>
        <row r="257">
          <cell r="A257">
            <v>2784602</v>
          </cell>
          <cell r="B257">
            <v>60499365000215</v>
          </cell>
          <cell r="C257" t="str">
            <v>HOSPITAL AUGUSTO DE OLIVEIRA CAMARGO</v>
          </cell>
          <cell r="D257" t="str">
            <v>CAMPINAS</v>
          </cell>
          <cell r="E257" t="str">
            <v>INDAIATUBA</v>
          </cell>
          <cell r="F257">
            <v>352050</v>
          </cell>
          <cell r="G257" t="str">
            <v>Municipal</v>
          </cell>
          <cell r="H257" t="str">
            <v>Priv.s. fins lucrativos</v>
          </cell>
          <cell r="I257">
            <v>3000</v>
          </cell>
          <cell r="J257">
            <v>937</v>
          </cell>
          <cell r="K257">
            <v>6000</v>
          </cell>
          <cell r="M257">
            <v>955</v>
          </cell>
        </row>
        <row r="258">
          <cell r="A258">
            <v>2785382</v>
          </cell>
          <cell r="B258">
            <v>5484836000111</v>
          </cell>
          <cell r="C258" t="str">
            <v>Irmandade da Santa Casa de Misericórdia de Pirassununga</v>
          </cell>
          <cell r="D258" t="str">
            <v>PIRACICABA</v>
          </cell>
          <cell r="E258" t="str">
            <v>PIRASSUNUNGA</v>
          </cell>
          <cell r="F258">
            <v>353930</v>
          </cell>
          <cell r="G258" t="str">
            <v>Municipal</v>
          </cell>
          <cell r="H258" t="str">
            <v>Priv.s. fins lucrativos</v>
          </cell>
          <cell r="I258">
            <v>1546</v>
          </cell>
          <cell r="J258">
            <v>0</v>
          </cell>
          <cell r="K258">
            <v>3092</v>
          </cell>
          <cell r="M258">
            <v>495</v>
          </cell>
        </row>
        <row r="259">
          <cell r="A259">
            <v>2786435</v>
          </cell>
          <cell r="B259">
            <v>50944198000130</v>
          </cell>
          <cell r="C259" t="str">
            <v>HOSPITAL DE CARIDADE SÃO VICENTE DE PAULO</v>
          </cell>
          <cell r="D259" t="str">
            <v>CAMPINAS</v>
          </cell>
          <cell r="E259" t="str">
            <v>JUNDIAI</v>
          </cell>
          <cell r="F259">
            <v>352590</v>
          </cell>
          <cell r="G259" t="str">
            <v>Municipal</v>
          </cell>
          <cell r="H259" t="str">
            <v>Priv.s. fins lucrativos</v>
          </cell>
          <cell r="I259">
            <v>2500</v>
          </cell>
          <cell r="J259">
            <v>900</v>
          </cell>
          <cell r="K259">
            <v>5000</v>
          </cell>
          <cell r="M259">
            <v>795</v>
          </cell>
        </row>
        <row r="260">
          <cell r="A260">
            <v>2791722</v>
          </cell>
          <cell r="B260">
            <v>50753631000150</v>
          </cell>
          <cell r="C260" t="str">
            <v>Irmandade de Misericórdia do Jahu</v>
          </cell>
          <cell r="D260" t="str">
            <v>BAURU</v>
          </cell>
          <cell r="E260" t="str">
            <v>JAU</v>
          </cell>
          <cell r="F260">
            <v>352530</v>
          </cell>
          <cell r="G260" t="str">
            <v>Municipal</v>
          </cell>
          <cell r="H260" t="str">
            <v>Priv.s. fins lucrativos</v>
          </cell>
          <cell r="I260">
            <v>8250</v>
          </cell>
          <cell r="J260">
            <v>1200</v>
          </cell>
          <cell r="K260">
            <v>15300</v>
          </cell>
          <cell r="M260">
            <v>2440</v>
          </cell>
        </row>
        <row r="261">
          <cell r="A261">
            <v>2791749</v>
          </cell>
          <cell r="B261">
            <v>53816153000178</v>
          </cell>
          <cell r="C261" t="str">
            <v xml:space="preserve">Irmandade Santa Casa de Misericórdia de Pederneiras </v>
          </cell>
          <cell r="D261" t="str">
            <v>BAURU</v>
          </cell>
          <cell r="E261" t="str">
            <v>PEDERNEIRAS</v>
          </cell>
          <cell r="F261">
            <v>353670</v>
          </cell>
          <cell r="G261" t="str">
            <v>Municipal</v>
          </cell>
          <cell r="H261" t="str">
            <v>Priv.s. fins lucrativos</v>
          </cell>
          <cell r="I261">
            <v>551</v>
          </cell>
          <cell r="J261">
            <v>178</v>
          </cell>
          <cell r="K261">
            <v>1100</v>
          </cell>
          <cell r="M261">
            <v>175</v>
          </cell>
        </row>
        <row r="262">
          <cell r="A262">
            <v>2798298</v>
          </cell>
          <cell r="B262" t="str">
            <v>59.981.712/0001-81</v>
          </cell>
          <cell r="C262" t="str">
            <v>Santa Casa da Misericordia de São José do Rio Preto</v>
          </cell>
          <cell r="D262" t="str">
            <v>S. JOSÉ R. PRETO</v>
          </cell>
          <cell r="E262" t="str">
            <v>SAO JOSE DO RIO PRETO</v>
          </cell>
          <cell r="F262">
            <v>354980</v>
          </cell>
          <cell r="G262" t="str">
            <v>Municipal</v>
          </cell>
          <cell r="H262" t="str">
            <v>Priv.s. fins lucrativos</v>
          </cell>
          <cell r="I262">
            <v>3231</v>
          </cell>
          <cell r="J262">
            <v>0</v>
          </cell>
          <cell r="K262">
            <v>3500</v>
          </cell>
          <cell r="M262">
            <v>560</v>
          </cell>
        </row>
        <row r="263">
          <cell r="A263">
            <v>3139050</v>
          </cell>
          <cell r="B263">
            <v>71485056000393</v>
          </cell>
          <cell r="C263" t="str">
            <v>Hospital Dr Leo Orsi Bernardes</v>
          </cell>
          <cell r="D263" t="str">
            <v>SOROCABA</v>
          </cell>
          <cell r="E263" t="str">
            <v>ITAPETININGA</v>
          </cell>
          <cell r="F263">
            <v>352230</v>
          </cell>
          <cell r="G263" t="str">
            <v>Municipal</v>
          </cell>
          <cell r="H263" t="str">
            <v>Priv.s. fins lucrativos</v>
          </cell>
          <cell r="I263">
            <v>4590</v>
          </cell>
          <cell r="J263">
            <v>438</v>
          </cell>
          <cell r="K263">
            <v>5600</v>
          </cell>
          <cell r="M263">
            <v>895</v>
          </cell>
        </row>
        <row r="264">
          <cell r="A264">
            <v>5586348</v>
          </cell>
          <cell r="B264" t="str">
            <v>15.126.437/0022-78</v>
          </cell>
          <cell r="C264" t="str">
            <v>Hospital Universitário da UFSCar Prof. Dr. Horácio Carlos Panepucci - HU-UFSCar</v>
          </cell>
          <cell r="D264" t="str">
            <v>ARARAQUARA</v>
          </cell>
          <cell r="E264" t="str">
            <v>SAO CARLOS</v>
          </cell>
          <cell r="F264">
            <v>354890</v>
          </cell>
          <cell r="G264" t="str">
            <v>Municipal</v>
          </cell>
          <cell r="H264" t="str">
            <v>Priv.s. fins lucrativos</v>
          </cell>
          <cell r="I264">
            <v>0</v>
          </cell>
          <cell r="J264">
            <v>0</v>
          </cell>
          <cell r="K264">
            <v>0</v>
          </cell>
          <cell r="M264">
            <v>0</v>
          </cell>
        </row>
        <row r="265">
          <cell r="A265">
            <v>7320175</v>
          </cell>
          <cell r="B265" t="str">
            <v>60.992.427/0018-93</v>
          </cell>
          <cell r="C265" t="str">
            <v>Beneficência Nipo-Brasileira de São Paulo - Hospital São Miguel Arcanjo</v>
          </cell>
          <cell r="D265" t="str">
            <v>SOROCABA</v>
          </cell>
          <cell r="E265" t="str">
            <v>SAO MIGUEL ARCANJO</v>
          </cell>
          <cell r="F265">
            <v>355020</v>
          </cell>
          <cell r="G265" t="str">
            <v>Municipal</v>
          </cell>
          <cell r="H265" t="str">
            <v>Priv.s. fins lucrativos</v>
          </cell>
          <cell r="I265">
            <v>63</v>
          </cell>
          <cell r="J265">
            <v>7</v>
          </cell>
          <cell r="K265">
            <v>126</v>
          </cell>
          <cell r="M265">
            <v>20</v>
          </cell>
        </row>
        <row r="266">
          <cell r="A266">
            <v>7849184</v>
          </cell>
          <cell r="B266">
            <v>23122790000183</v>
          </cell>
          <cell r="C266" t="str">
            <v>HOSPITAL SANTA MARIA DE SUZANO</v>
          </cell>
          <cell r="D266" t="str">
            <v>GRANDE S. PAULO</v>
          </cell>
          <cell r="E266" t="str">
            <v>SUZANO</v>
          </cell>
          <cell r="F266">
            <v>355250</v>
          </cell>
          <cell r="G266" t="str">
            <v>Municipal</v>
          </cell>
          <cell r="H266" t="str">
            <v>Priv.s. fins lucrativos</v>
          </cell>
          <cell r="I266">
            <v>1065</v>
          </cell>
          <cell r="J266">
            <v>440</v>
          </cell>
          <cell r="K266">
            <v>1065</v>
          </cell>
          <cell r="M266">
            <v>170</v>
          </cell>
        </row>
        <row r="267">
          <cell r="A267">
            <v>9149511</v>
          </cell>
          <cell r="B267" t="str">
            <v>24.291.004/0001-34</v>
          </cell>
          <cell r="C267" t="str">
            <v>Hospital Neurocenter Ltda.</v>
          </cell>
          <cell r="D267" t="str">
            <v>GRANDE S. PAULO</v>
          </cell>
          <cell r="E267" t="str">
            <v>GUARULHOS</v>
          </cell>
          <cell r="F267">
            <v>351880</v>
          </cell>
          <cell r="G267" t="str">
            <v>Municipal</v>
          </cell>
          <cell r="H267" t="str">
            <v>Priv.s. fins lucrativos</v>
          </cell>
          <cell r="I267">
            <v>5000</v>
          </cell>
          <cell r="J267">
            <v>0</v>
          </cell>
          <cell r="K267">
            <v>10000</v>
          </cell>
          <cell r="M267">
            <v>1595</v>
          </cell>
        </row>
        <row r="268">
          <cell r="A268">
            <v>9662561</v>
          </cell>
          <cell r="B268">
            <v>49150352002085</v>
          </cell>
          <cell r="C268" t="str">
            <v>FUNDAÇÃO PIO XII</v>
          </cell>
          <cell r="D268" t="str">
            <v>BARRETOS</v>
          </cell>
          <cell r="E268" t="str">
            <v>BARRETOS</v>
          </cell>
          <cell r="F268">
            <v>350550</v>
          </cell>
          <cell r="G268" t="str">
            <v>Municipal</v>
          </cell>
          <cell r="H268" t="str">
            <v>Priv.s. fins lucrativos</v>
          </cell>
          <cell r="I268">
            <v>19500</v>
          </cell>
          <cell r="J268">
            <v>1500</v>
          </cell>
          <cell r="K268">
            <v>19500</v>
          </cell>
          <cell r="M268">
            <v>3110</v>
          </cell>
        </row>
        <row r="269">
          <cell r="A269">
            <v>9680500</v>
          </cell>
          <cell r="B269">
            <v>45349461000960</v>
          </cell>
          <cell r="C269" t="str">
            <v>Associação Hospitalar Beneficente do Brasil</v>
          </cell>
          <cell r="D269" t="str">
            <v>MARÍLIA</v>
          </cell>
          <cell r="E269" t="str">
            <v>GARCA</v>
          </cell>
          <cell r="F269">
            <v>351670</v>
          </cell>
          <cell r="G269" t="str">
            <v>Municipal</v>
          </cell>
          <cell r="H269" t="str">
            <v>Priv.s. fins lucrativos</v>
          </cell>
          <cell r="I269">
            <v>1000</v>
          </cell>
          <cell r="J269">
            <v>50</v>
          </cell>
          <cell r="K269">
            <v>1000</v>
          </cell>
          <cell r="M269">
            <v>160</v>
          </cell>
        </row>
        <row r="270">
          <cell r="A270">
            <v>102792</v>
          </cell>
          <cell r="B270" t="str">
            <v>58200015/000183</v>
          </cell>
          <cell r="C270" t="str">
            <v>HOSPITAL DE CAMPANHA COVID 19 UPA CENTRAL</v>
          </cell>
          <cell r="D270" t="str">
            <v>BAIXADA SANTISTA</v>
          </cell>
          <cell r="E270" t="str">
            <v>SANTOS</v>
          </cell>
          <cell r="F270">
            <v>354850</v>
          </cell>
          <cell r="G270" t="str">
            <v>Municipal</v>
          </cell>
          <cell r="H270" t="str">
            <v>Direta/OSS</v>
          </cell>
          <cell r="I270">
            <v>3510</v>
          </cell>
          <cell r="J270">
            <v>574</v>
          </cell>
          <cell r="K270">
            <v>7020</v>
          </cell>
          <cell r="M270">
            <v>1120</v>
          </cell>
        </row>
        <row r="271">
          <cell r="A271">
            <v>605107</v>
          </cell>
          <cell r="B271">
            <v>10857726000107</v>
          </cell>
          <cell r="C271" t="str">
            <v>CENTRO DE TRANSICAO E ESTABILIZACAO COVID19</v>
          </cell>
          <cell r="D271" t="str">
            <v>SOROCABA</v>
          </cell>
          <cell r="E271" t="str">
            <v>SOROCABA</v>
          </cell>
          <cell r="F271">
            <v>355220</v>
          </cell>
          <cell r="G271" t="str">
            <v>Municipal</v>
          </cell>
          <cell r="H271" t="str">
            <v>Direta/OSS</v>
          </cell>
          <cell r="I271">
            <v>1200</v>
          </cell>
          <cell r="J271">
            <v>15</v>
          </cell>
          <cell r="K271">
            <v>2400</v>
          </cell>
          <cell r="M271">
            <v>385</v>
          </cell>
        </row>
        <row r="272">
          <cell r="A272" t="str">
            <v>PEDIDO TOTAL MUNICÍPIOS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geral (2)"/>
      <sheetName val="RECIBOS E GRADES"/>
    </sheetNames>
    <sheetDataSet>
      <sheetData sheetId="0">
        <row r="103">
          <cell r="A103">
            <v>8028</v>
          </cell>
          <cell r="B103">
            <v>46523171000368</v>
          </cell>
          <cell r="C103" t="str">
            <v>HOSPITAL MUNICIPAL ANTONIO GIGLIO</v>
          </cell>
          <cell r="D103" t="str">
            <v>GRANDE S. PAULO</v>
          </cell>
          <cell r="E103" t="str">
            <v>OSASCO</v>
          </cell>
          <cell r="F103" t="str">
            <v>Municipal</v>
          </cell>
          <cell r="G103">
            <v>2280</v>
          </cell>
          <cell r="H103" t="str">
            <v>Direta/OSS</v>
          </cell>
          <cell r="I103">
            <v>900</v>
          </cell>
          <cell r="J103">
            <v>9828.2807999999986</v>
          </cell>
          <cell r="K103">
            <v>1275</v>
          </cell>
          <cell r="L103">
            <v>14998.003500000001</v>
          </cell>
          <cell r="M103">
            <v>520</v>
          </cell>
          <cell r="N103">
            <v>5300.3391999999994</v>
          </cell>
          <cell r="O103">
            <v>1400</v>
          </cell>
          <cell r="P103">
            <v>21735.056</v>
          </cell>
          <cell r="Q103">
            <v>350</v>
          </cell>
          <cell r="R103">
            <v>3749.8650000000002</v>
          </cell>
          <cell r="S103">
            <v>780</v>
          </cell>
          <cell r="T103">
            <v>11562.21456</v>
          </cell>
          <cell r="U103">
            <v>545</v>
          </cell>
          <cell r="V103">
            <v>4833.7685000000001</v>
          </cell>
          <cell r="W103">
            <v>780</v>
          </cell>
          <cell r="X103">
            <v>11952.642</v>
          </cell>
          <cell r="Y103">
            <v>3480</v>
          </cell>
          <cell r="Z103">
            <v>34875.759599999998</v>
          </cell>
          <cell r="AA103">
            <v>4080</v>
          </cell>
          <cell r="AB103">
            <v>64300.7592</v>
          </cell>
          <cell r="AC103">
            <v>2520</v>
          </cell>
        </row>
        <row r="104">
          <cell r="A104">
            <v>8923</v>
          </cell>
          <cell r="B104">
            <v>46522942000130</v>
          </cell>
          <cell r="C104" t="str">
            <v>Centro Hospitalar de Santo André Dr. Newton da Costa Brandão</v>
          </cell>
          <cell r="D104" t="str">
            <v>GRANDE S. PAULO</v>
          </cell>
          <cell r="E104" t="str">
            <v>SANTO ANDRE</v>
          </cell>
          <cell r="F104" t="str">
            <v>Municipal</v>
          </cell>
          <cell r="G104">
            <v>1749</v>
          </cell>
          <cell r="H104" t="str">
            <v>Direta/OSS</v>
          </cell>
          <cell r="I104">
            <v>5985</v>
          </cell>
          <cell r="J104">
            <v>65358.067319999995</v>
          </cell>
          <cell r="K104">
            <v>955</v>
          </cell>
          <cell r="L104">
            <v>11233.798699999999</v>
          </cell>
          <cell r="M104">
            <v>1780</v>
          </cell>
          <cell r="N104">
            <v>18143.468799999999</v>
          </cell>
          <cell r="O104">
            <v>0</v>
          </cell>
          <cell r="P104">
            <v>0</v>
          </cell>
          <cell r="Q104">
            <v>2345</v>
          </cell>
          <cell r="R104">
            <v>25124.095500000003</v>
          </cell>
          <cell r="S104">
            <v>5930</v>
          </cell>
          <cell r="T104">
            <v>87902.477360000004</v>
          </cell>
          <cell r="U104">
            <v>3640</v>
          </cell>
          <cell r="V104">
            <v>32284.252000000004</v>
          </cell>
          <cell r="W104">
            <v>5930</v>
          </cell>
          <cell r="X104">
            <v>90870.726999999999</v>
          </cell>
          <cell r="Y104">
            <v>11920</v>
          </cell>
          <cell r="Z104">
            <v>119459.4984</v>
          </cell>
          <cell r="AA104">
            <v>0</v>
          </cell>
          <cell r="AB104">
            <v>0</v>
          </cell>
          <cell r="AC104">
            <v>0</v>
          </cell>
        </row>
        <row r="105">
          <cell r="A105">
            <v>9628</v>
          </cell>
          <cell r="B105">
            <v>61699567001245</v>
          </cell>
          <cell r="C105" t="str">
            <v>Hospital Municipal Dr. José de Carvalho Florence</v>
          </cell>
          <cell r="D105" t="str">
            <v>TAUBATÉ</v>
          </cell>
          <cell r="E105" t="str">
            <v>SAO JOSE DOS CAMPOS</v>
          </cell>
          <cell r="F105" t="str">
            <v>Municipal</v>
          </cell>
          <cell r="G105">
            <v>2196</v>
          </cell>
          <cell r="H105" t="str">
            <v>Direta/OSS</v>
          </cell>
          <cell r="I105">
            <v>1320</v>
          </cell>
          <cell r="J105">
            <v>14414.811839999998</v>
          </cell>
          <cell r="K105">
            <v>365</v>
          </cell>
          <cell r="L105">
            <v>4293.5460999999996</v>
          </cell>
          <cell r="M105">
            <v>1020</v>
          </cell>
          <cell r="N105">
            <v>10396.8192</v>
          </cell>
          <cell r="O105">
            <v>670</v>
          </cell>
          <cell r="P105">
            <v>10401.7768</v>
          </cell>
          <cell r="Q105">
            <v>515</v>
          </cell>
          <cell r="R105">
            <v>5517.6585000000005</v>
          </cell>
          <cell r="S105">
            <v>2350</v>
          </cell>
          <cell r="T105">
            <v>34834.877200000003</v>
          </cell>
          <cell r="U105">
            <v>800</v>
          </cell>
          <cell r="V105">
            <v>7095.4400000000005</v>
          </cell>
          <cell r="W105">
            <v>2350</v>
          </cell>
          <cell r="X105">
            <v>36011.165000000001</v>
          </cell>
          <cell r="Y105">
            <v>6840</v>
          </cell>
          <cell r="Z105">
            <v>68548.906799999997</v>
          </cell>
          <cell r="AA105">
            <v>1960</v>
          </cell>
          <cell r="AB105">
            <v>30889.580399999999</v>
          </cell>
          <cell r="AC105">
            <v>1210</v>
          </cell>
        </row>
        <row r="106">
          <cell r="A106">
            <v>40010</v>
          </cell>
          <cell r="B106">
            <v>59045351000242</v>
          </cell>
          <cell r="C106" t="str">
            <v>UPA - VEREADOR NADIR MARIANO DE LIMA</v>
          </cell>
          <cell r="D106" t="str">
            <v>GRANDE S. PAULO</v>
          </cell>
          <cell r="E106" t="str">
            <v>FRANCISCO MORATO</v>
          </cell>
          <cell r="F106" t="str">
            <v>Municipal</v>
          </cell>
          <cell r="G106">
            <v>2526</v>
          </cell>
          <cell r="H106" t="str">
            <v>Direta/OSS</v>
          </cell>
          <cell r="I106">
            <v>115</v>
          </cell>
          <cell r="J106">
            <v>1255.8358799999999</v>
          </cell>
          <cell r="K106">
            <v>15</v>
          </cell>
          <cell r="L106">
            <v>176.44710000000001</v>
          </cell>
          <cell r="M106">
            <v>0</v>
          </cell>
          <cell r="N106">
            <v>0</v>
          </cell>
          <cell r="O106">
            <v>30</v>
          </cell>
          <cell r="P106">
            <v>465.75120000000004</v>
          </cell>
          <cell r="Q106">
            <v>45</v>
          </cell>
          <cell r="R106">
            <v>482.12550000000005</v>
          </cell>
          <cell r="S106">
            <v>80</v>
          </cell>
          <cell r="T106">
            <v>1185.86816</v>
          </cell>
          <cell r="U106">
            <v>70</v>
          </cell>
          <cell r="V106">
            <v>620.85100000000011</v>
          </cell>
          <cell r="W106">
            <v>70</v>
          </cell>
          <cell r="X106">
            <v>1072.673</v>
          </cell>
          <cell r="Y106">
            <v>0</v>
          </cell>
          <cell r="Z106">
            <v>0</v>
          </cell>
          <cell r="AA106">
            <v>80</v>
          </cell>
          <cell r="AB106">
            <v>1260.7991999999999</v>
          </cell>
          <cell r="AC106">
            <v>35</v>
          </cell>
        </row>
        <row r="107">
          <cell r="A107">
            <v>102075</v>
          </cell>
          <cell r="B107">
            <v>9652823001229</v>
          </cell>
          <cell r="C107" t="str">
            <v>HM BELA VISTA - ANTONIO CARLOS</v>
          </cell>
          <cell r="D107" t="str">
            <v>GRANDE S. PAULO</v>
          </cell>
          <cell r="E107" t="str">
            <v>SAO PAULO</v>
          </cell>
          <cell r="F107" t="str">
            <v>Municipal</v>
          </cell>
          <cell r="G107">
            <v>1925</v>
          </cell>
          <cell r="H107" t="str">
            <v>Direta/OSS</v>
          </cell>
          <cell r="I107">
            <v>3770</v>
          </cell>
          <cell r="J107">
            <v>41169.576239999995</v>
          </cell>
          <cell r="K107">
            <v>1275</v>
          </cell>
          <cell r="L107">
            <v>14998.003500000001</v>
          </cell>
          <cell r="M107">
            <v>780</v>
          </cell>
          <cell r="N107">
            <v>7950.5087999999996</v>
          </cell>
          <cell r="O107">
            <v>700</v>
          </cell>
          <cell r="P107">
            <v>10867.528</v>
          </cell>
          <cell r="Q107">
            <v>1480</v>
          </cell>
          <cell r="R107">
            <v>15856.572</v>
          </cell>
          <cell r="S107">
            <v>1750</v>
          </cell>
          <cell r="T107">
            <v>25940.865999999998</v>
          </cell>
          <cell r="U107">
            <v>2295</v>
          </cell>
          <cell r="V107">
            <v>20355.043500000003</v>
          </cell>
          <cell r="W107">
            <v>1750</v>
          </cell>
          <cell r="X107">
            <v>26816.825000000001</v>
          </cell>
          <cell r="Y107">
            <v>5220</v>
          </cell>
          <cell r="Z107">
            <v>52313.6394</v>
          </cell>
          <cell r="AA107">
            <v>2040</v>
          </cell>
          <cell r="AB107">
            <v>32150.3796</v>
          </cell>
          <cell r="AC107">
            <v>1260</v>
          </cell>
        </row>
        <row r="108">
          <cell r="A108">
            <v>102105</v>
          </cell>
          <cell r="B108">
            <v>9652823000680</v>
          </cell>
          <cell r="C108" t="str">
            <v>HOSPITAL MUNICIPAL BRASILÂNDIA</v>
          </cell>
          <cell r="D108" t="str">
            <v>GRANDE S. PAULO</v>
          </cell>
          <cell r="E108" t="str">
            <v>SÃO PAULO</v>
          </cell>
          <cell r="F108" t="str">
            <v>Municipal</v>
          </cell>
          <cell r="G108">
            <v>2105</v>
          </cell>
          <cell r="H108" t="str">
            <v>Direta/OSS</v>
          </cell>
          <cell r="I108">
            <v>17960</v>
          </cell>
          <cell r="J108">
            <v>196128.80351999999</v>
          </cell>
          <cell r="K108">
            <v>9435</v>
          </cell>
          <cell r="L108">
            <v>110985.2259</v>
          </cell>
          <cell r="M108">
            <v>7560</v>
          </cell>
          <cell r="N108">
            <v>77058.777600000001</v>
          </cell>
          <cell r="O108">
            <v>5140</v>
          </cell>
          <cell r="P108">
            <v>79798.705600000001</v>
          </cell>
          <cell r="Q108">
            <v>7040</v>
          </cell>
          <cell r="R108">
            <v>75425.856</v>
          </cell>
          <cell r="S108">
            <v>7780</v>
          </cell>
          <cell r="T108">
            <v>115325.67856</v>
          </cell>
          <cell r="U108">
            <v>10920</v>
          </cell>
          <cell r="V108">
            <v>96852.756000000008</v>
          </cell>
          <cell r="W108">
            <v>7780</v>
          </cell>
          <cell r="X108">
            <v>119219.942</v>
          </cell>
          <cell r="Y108">
            <v>52440</v>
          </cell>
          <cell r="Z108">
            <v>525541.61880000005</v>
          </cell>
          <cell r="AA108">
            <v>15280</v>
          </cell>
          <cell r="AB108">
            <v>240812.64720000001</v>
          </cell>
          <cell r="AC108">
            <v>9575</v>
          </cell>
        </row>
        <row r="109">
          <cell r="A109">
            <v>102741</v>
          </cell>
          <cell r="B109">
            <v>45276128000110</v>
          </cell>
          <cell r="C109" t="str">
            <v>HOSPITAL DE CAMPANHA COVID 19 ARARAQUARA</v>
          </cell>
          <cell r="D109" t="str">
            <v>ARARAQUARA</v>
          </cell>
          <cell r="E109" t="str">
            <v>ARARAQUARA</v>
          </cell>
          <cell r="F109" t="str">
            <v>Municipal</v>
          </cell>
          <cell r="G109">
            <v>1758</v>
          </cell>
          <cell r="H109" t="str">
            <v>Direta/OSS</v>
          </cell>
          <cell r="I109">
            <v>540</v>
          </cell>
          <cell r="J109">
            <v>5896.9684799999995</v>
          </cell>
          <cell r="K109">
            <v>75</v>
          </cell>
          <cell r="L109">
            <v>882.2355</v>
          </cell>
          <cell r="M109">
            <v>200</v>
          </cell>
          <cell r="N109">
            <v>2038.5919999999999</v>
          </cell>
          <cell r="O109">
            <v>530</v>
          </cell>
          <cell r="P109">
            <v>8228.271200000001</v>
          </cell>
          <cell r="Q109">
            <v>210</v>
          </cell>
          <cell r="R109">
            <v>2249.9190000000003</v>
          </cell>
          <cell r="S109">
            <v>740</v>
          </cell>
          <cell r="T109">
            <v>10969.280479999999</v>
          </cell>
          <cell r="U109">
            <v>330</v>
          </cell>
          <cell r="V109">
            <v>2926.8690000000001</v>
          </cell>
          <cell r="W109">
            <v>740</v>
          </cell>
          <cell r="X109">
            <v>11339.686</v>
          </cell>
          <cell r="Y109">
            <v>1300</v>
          </cell>
          <cell r="Z109">
            <v>13028.300999999999</v>
          </cell>
          <cell r="AA109">
            <v>1530</v>
          </cell>
          <cell r="AB109">
            <v>24112.7847</v>
          </cell>
          <cell r="AC109">
            <v>940</v>
          </cell>
        </row>
        <row r="110">
          <cell r="A110">
            <v>102806</v>
          </cell>
          <cell r="B110">
            <v>58200015000183</v>
          </cell>
          <cell r="C110" t="str">
            <v>HOSPITAL DE CAMPANHA UPA ZONA LESTE</v>
          </cell>
          <cell r="D110" t="str">
            <v>BAIXADA SANTISTA</v>
          </cell>
          <cell r="E110" t="str">
            <v>SANTOS</v>
          </cell>
          <cell r="F110" t="str">
            <v>Municipal</v>
          </cell>
          <cell r="G110">
            <v>2269</v>
          </cell>
          <cell r="H110" t="str">
            <v>Direta/OSS</v>
          </cell>
          <cell r="I110">
            <v>755</v>
          </cell>
          <cell r="J110">
            <v>8244.8355599999995</v>
          </cell>
          <cell r="K110">
            <v>115</v>
          </cell>
          <cell r="L110">
            <v>1352.7610999999999</v>
          </cell>
          <cell r="M110">
            <v>170</v>
          </cell>
          <cell r="N110">
            <v>1732.8031999999998</v>
          </cell>
          <cell r="O110">
            <v>120</v>
          </cell>
          <cell r="P110">
            <v>1863.0048000000002</v>
          </cell>
          <cell r="Q110">
            <v>295</v>
          </cell>
          <cell r="R110">
            <v>3160.6005</v>
          </cell>
          <cell r="S110">
            <v>200</v>
          </cell>
          <cell r="T110">
            <v>2964.6704</v>
          </cell>
          <cell r="U110">
            <v>460</v>
          </cell>
          <cell r="V110">
            <v>4079.8780000000006</v>
          </cell>
          <cell r="W110">
            <v>200</v>
          </cell>
          <cell r="X110">
            <v>3064.78</v>
          </cell>
          <cell r="Y110">
            <v>1150</v>
          </cell>
          <cell r="Z110">
            <v>11525.0355</v>
          </cell>
          <cell r="AA110">
            <v>340</v>
          </cell>
          <cell r="AB110">
            <v>5358.3966</v>
          </cell>
          <cell r="AC110">
            <v>200</v>
          </cell>
        </row>
        <row r="111">
          <cell r="A111">
            <v>104795</v>
          </cell>
          <cell r="B111">
            <v>58200015000183</v>
          </cell>
          <cell r="C111" t="str">
            <v>HOSPITAL DE CAMPANHA VITÓRIA</v>
          </cell>
          <cell r="D111" t="str">
            <v>BAIXADA SANTISTA</v>
          </cell>
          <cell r="E111" t="str">
            <v>SANTOS</v>
          </cell>
          <cell r="F111" t="str">
            <v>Municipal</v>
          </cell>
          <cell r="G111">
            <v>2400</v>
          </cell>
          <cell r="H111" t="str">
            <v>Direta/OSS</v>
          </cell>
          <cell r="I111">
            <v>3590</v>
          </cell>
          <cell r="J111">
            <v>39203.920079999996</v>
          </cell>
          <cell r="K111">
            <v>1085</v>
          </cell>
          <cell r="L111">
            <v>12763.0069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1410</v>
          </cell>
          <cell r="R111">
            <v>15106.599</v>
          </cell>
          <cell r="S111">
            <v>870</v>
          </cell>
          <cell r="T111">
            <v>12896.31624</v>
          </cell>
          <cell r="U111">
            <v>2185</v>
          </cell>
          <cell r="V111">
            <v>19379.4205</v>
          </cell>
          <cell r="W111">
            <v>870</v>
          </cell>
          <cell r="X111">
            <v>13331.793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A112">
            <v>104892</v>
          </cell>
          <cell r="B112">
            <v>46522983000127</v>
          </cell>
          <cell r="C112" t="str">
            <v>HOSPITAL DE CAMPANHA COVID 19 "FERNÃO DIAS"</v>
          </cell>
          <cell r="D112" t="str">
            <v>GRANDE S. PAULO</v>
          </cell>
          <cell r="E112" t="str">
            <v>SANTANA DE PARNAIBA</v>
          </cell>
          <cell r="F112" t="str">
            <v>Municipal</v>
          </cell>
          <cell r="G112">
            <v>2097</v>
          </cell>
          <cell r="H112" t="str">
            <v>Direta/OSS</v>
          </cell>
          <cell r="I112">
            <v>2095</v>
          </cell>
          <cell r="J112">
            <v>22878.053639999998</v>
          </cell>
          <cell r="K112">
            <v>160</v>
          </cell>
          <cell r="L112">
            <v>1882.1024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820</v>
          </cell>
          <cell r="R112">
            <v>8785.398000000001</v>
          </cell>
          <cell r="S112">
            <v>820</v>
          </cell>
          <cell r="T112">
            <v>12155.148639999999</v>
          </cell>
          <cell r="U112">
            <v>1275</v>
          </cell>
          <cell r="V112">
            <v>11308.357500000002</v>
          </cell>
          <cell r="W112">
            <v>810</v>
          </cell>
          <cell r="X112">
            <v>12412.359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A113">
            <v>105120</v>
          </cell>
          <cell r="B113">
            <v>46137410000180</v>
          </cell>
          <cell r="C113" t="str">
            <v>Hospital de Campanha</v>
          </cell>
          <cell r="D113" t="str">
            <v>BAURU</v>
          </cell>
          <cell r="E113" t="str">
            <v>BAURU</v>
          </cell>
          <cell r="F113" t="str">
            <v>Municipal</v>
          </cell>
          <cell r="G113">
            <v>2757</v>
          </cell>
          <cell r="H113" t="str">
            <v>Direta/OSS</v>
          </cell>
          <cell r="I113">
            <v>0</v>
          </cell>
          <cell r="J113">
            <v>0</v>
          </cell>
          <cell r="K113">
            <v>480</v>
          </cell>
          <cell r="L113">
            <v>5646.3072000000002</v>
          </cell>
          <cell r="M113">
            <v>0</v>
          </cell>
          <cell r="N113">
            <v>0</v>
          </cell>
          <cell r="O113">
            <v>530</v>
          </cell>
          <cell r="P113">
            <v>8228.271200000001</v>
          </cell>
          <cell r="Q113">
            <v>0</v>
          </cell>
          <cell r="R113">
            <v>0</v>
          </cell>
          <cell r="S113">
            <v>190</v>
          </cell>
          <cell r="T113">
            <v>2816.4368800000002</v>
          </cell>
          <cell r="U113">
            <v>0</v>
          </cell>
          <cell r="V113">
            <v>0</v>
          </cell>
          <cell r="W113">
            <v>190</v>
          </cell>
          <cell r="X113">
            <v>2911.5410000000002</v>
          </cell>
          <cell r="Y113">
            <v>0</v>
          </cell>
          <cell r="Z113">
            <v>0</v>
          </cell>
          <cell r="AA113">
            <v>1530</v>
          </cell>
          <cell r="AB113">
            <v>24112.7847</v>
          </cell>
          <cell r="AC113">
            <v>940</v>
          </cell>
        </row>
        <row r="114">
          <cell r="A114">
            <v>105597</v>
          </cell>
          <cell r="B114">
            <v>46523171000104</v>
          </cell>
          <cell r="C114" t="str">
            <v>HOSPITAL DE CAMPANHA COVID 19 OSASCO</v>
          </cell>
          <cell r="D114" t="str">
            <v>GRANDE S. PAULO</v>
          </cell>
          <cell r="E114" t="str">
            <v>Osasco</v>
          </cell>
          <cell r="F114" t="str">
            <v>Municipal</v>
          </cell>
          <cell r="G114">
            <v>2305</v>
          </cell>
          <cell r="H114" t="str">
            <v>Direta/OSS</v>
          </cell>
          <cell r="I114">
            <v>1795</v>
          </cell>
          <cell r="J114">
            <v>19601.960039999998</v>
          </cell>
          <cell r="K114">
            <v>795</v>
          </cell>
          <cell r="L114">
            <v>9351.6962999999996</v>
          </cell>
          <cell r="M114">
            <v>1040</v>
          </cell>
          <cell r="N114">
            <v>10600.678399999999</v>
          </cell>
          <cell r="O114">
            <v>1230</v>
          </cell>
          <cell r="P114">
            <v>19095.799200000001</v>
          </cell>
          <cell r="Q114">
            <v>705</v>
          </cell>
          <cell r="R114">
            <v>7553.2995000000001</v>
          </cell>
          <cell r="S114">
            <v>780</v>
          </cell>
          <cell r="T114">
            <v>11562.21456</v>
          </cell>
          <cell r="U114">
            <v>1090</v>
          </cell>
          <cell r="V114">
            <v>9667.5370000000003</v>
          </cell>
          <cell r="W114">
            <v>780</v>
          </cell>
          <cell r="X114">
            <v>11952.642</v>
          </cell>
          <cell r="Y114">
            <v>6960</v>
          </cell>
          <cell r="Z114">
            <v>69751.519199999995</v>
          </cell>
          <cell r="AA114">
            <v>3570</v>
          </cell>
          <cell r="AB114">
            <v>56263.164300000004</v>
          </cell>
          <cell r="AC114">
            <v>2200</v>
          </cell>
        </row>
        <row r="115">
          <cell r="A115">
            <v>105708</v>
          </cell>
          <cell r="B115">
            <v>46523080000160</v>
          </cell>
          <cell r="C115" t="str">
            <v>HOSPITAL DE CAMPANHA COVID 19 FRANCO DA ROCHA</v>
          </cell>
          <cell r="D115" t="str">
            <v>GRANDE S. PAULO</v>
          </cell>
          <cell r="E115" t="str">
            <v>FRANCO DA ROCHA</v>
          </cell>
          <cell r="F115" t="str">
            <v>Municipal</v>
          </cell>
          <cell r="G115">
            <v>2465</v>
          </cell>
          <cell r="H115" t="str">
            <v>Direta/OSS</v>
          </cell>
          <cell r="I115">
            <v>180</v>
          </cell>
          <cell r="J115">
            <v>1965.6561599999998</v>
          </cell>
          <cell r="K115">
            <v>40</v>
          </cell>
          <cell r="L115">
            <v>470.5256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70</v>
          </cell>
          <cell r="R115">
            <v>749.97300000000007</v>
          </cell>
          <cell r="S115">
            <v>160</v>
          </cell>
          <cell r="T115">
            <v>2371.73632</v>
          </cell>
          <cell r="U115">
            <v>110</v>
          </cell>
          <cell r="V115">
            <v>975.62300000000005</v>
          </cell>
          <cell r="W115">
            <v>150</v>
          </cell>
          <cell r="X115">
            <v>2298.585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A116">
            <v>105759</v>
          </cell>
          <cell r="B116">
            <v>46523239000147</v>
          </cell>
          <cell r="C116" t="str">
            <v>HOSPITAL DE URGÊNCIA SBC</v>
          </cell>
          <cell r="D116" t="str">
            <v>GRANDE S. PAULO</v>
          </cell>
          <cell r="E116" t="str">
            <v>SAO BERNARDO DO CAMPO</v>
          </cell>
          <cell r="F116" t="str">
            <v>Municipal</v>
          </cell>
          <cell r="G116">
            <v>1756</v>
          </cell>
          <cell r="H116" t="str">
            <v>Direta/OSS</v>
          </cell>
          <cell r="I116">
            <v>13470</v>
          </cell>
          <cell r="J116">
            <v>147096.60264</v>
          </cell>
          <cell r="K116">
            <v>795</v>
          </cell>
          <cell r="L116">
            <v>9351.6962999999996</v>
          </cell>
          <cell r="M116">
            <v>645</v>
          </cell>
          <cell r="N116">
            <v>6574.46</v>
          </cell>
          <cell r="O116">
            <v>0</v>
          </cell>
          <cell r="P116">
            <v>0</v>
          </cell>
          <cell r="Q116">
            <v>5280</v>
          </cell>
          <cell r="R116">
            <v>56569.392</v>
          </cell>
          <cell r="S116">
            <v>1560</v>
          </cell>
          <cell r="T116">
            <v>23124.429120000001</v>
          </cell>
          <cell r="U116">
            <v>8190</v>
          </cell>
          <cell r="V116">
            <v>72639.56700000001</v>
          </cell>
          <cell r="W116">
            <v>1550</v>
          </cell>
          <cell r="X116">
            <v>23752.045000000002</v>
          </cell>
          <cell r="Y116">
            <v>4350</v>
          </cell>
          <cell r="Z116">
            <v>43594.699500000002</v>
          </cell>
          <cell r="AA116">
            <v>0</v>
          </cell>
          <cell r="AB116">
            <v>0</v>
          </cell>
          <cell r="AC116">
            <v>0</v>
          </cell>
        </row>
        <row r="117">
          <cell r="A117">
            <v>105767</v>
          </cell>
          <cell r="B117">
            <v>46523239000147</v>
          </cell>
          <cell r="C117" t="str">
            <v>HOSPITAL DE CAMPANHA - HOSPITAL ANCHIETA</v>
          </cell>
          <cell r="D117" t="str">
            <v>GRANDE S. PAULO</v>
          </cell>
          <cell r="E117" t="str">
            <v>SAO BERNARDO DO CAMPO</v>
          </cell>
          <cell r="F117" t="str">
            <v>Municipal</v>
          </cell>
          <cell r="G117">
            <v>2129</v>
          </cell>
          <cell r="H117" t="str">
            <v>Direta/OSS</v>
          </cell>
          <cell r="I117">
            <v>2995</v>
          </cell>
          <cell r="J117">
            <v>32706.334439999999</v>
          </cell>
          <cell r="K117">
            <v>475</v>
          </cell>
          <cell r="L117">
            <v>5587.4915000000001</v>
          </cell>
          <cell r="M117">
            <v>40</v>
          </cell>
          <cell r="N117">
            <v>407.71839999999997</v>
          </cell>
          <cell r="O117">
            <v>0</v>
          </cell>
          <cell r="P117">
            <v>0</v>
          </cell>
          <cell r="Q117">
            <v>1175</v>
          </cell>
          <cell r="R117">
            <v>12588.8325</v>
          </cell>
          <cell r="S117">
            <v>680</v>
          </cell>
          <cell r="T117">
            <v>10079.879359999999</v>
          </cell>
          <cell r="U117">
            <v>1820</v>
          </cell>
          <cell r="V117">
            <v>16142.126000000002</v>
          </cell>
          <cell r="W117">
            <v>680</v>
          </cell>
          <cell r="X117">
            <v>10420.252</v>
          </cell>
          <cell r="Y117">
            <v>260</v>
          </cell>
          <cell r="Z117">
            <v>2605.6601999999998</v>
          </cell>
          <cell r="AA117">
            <v>0</v>
          </cell>
          <cell r="AB117">
            <v>0</v>
          </cell>
          <cell r="AC117">
            <v>0</v>
          </cell>
        </row>
        <row r="118">
          <cell r="A118">
            <v>109746</v>
          </cell>
          <cell r="B118">
            <v>46522942000130</v>
          </cell>
          <cell r="C118" t="str">
            <v>Hospital de Campanha COVID 19 Pedro Dell'Antonia</v>
          </cell>
          <cell r="D118" t="str">
            <v>GRANDE S. PAULO</v>
          </cell>
          <cell r="E118" t="str">
            <v>SANTO ANDRE</v>
          </cell>
          <cell r="F118" t="str">
            <v>Municipal</v>
          </cell>
          <cell r="G118">
            <v>2091</v>
          </cell>
          <cell r="H118" t="str">
            <v>Direta/OSS</v>
          </cell>
          <cell r="I118">
            <v>600</v>
          </cell>
          <cell r="J118">
            <v>6552.1871999999994</v>
          </cell>
          <cell r="K118">
            <v>1435</v>
          </cell>
          <cell r="L118">
            <v>16880.105899999999</v>
          </cell>
          <cell r="M118">
            <v>650</v>
          </cell>
          <cell r="N118">
            <v>6625.424</v>
          </cell>
          <cell r="O118">
            <v>0</v>
          </cell>
          <cell r="P118">
            <v>0</v>
          </cell>
          <cell r="Q118">
            <v>235</v>
          </cell>
          <cell r="R118">
            <v>2517.7665000000002</v>
          </cell>
          <cell r="S118">
            <v>1850</v>
          </cell>
          <cell r="T118">
            <v>27423.2012</v>
          </cell>
          <cell r="U118">
            <v>365</v>
          </cell>
          <cell r="V118">
            <v>3237.2945000000004</v>
          </cell>
          <cell r="W118">
            <v>1850</v>
          </cell>
          <cell r="X118">
            <v>28349.215</v>
          </cell>
          <cell r="Y118">
            <v>4350</v>
          </cell>
          <cell r="Z118">
            <v>43594.699500000002</v>
          </cell>
          <cell r="AA118">
            <v>0</v>
          </cell>
          <cell r="AB118">
            <v>0</v>
          </cell>
          <cell r="AC118">
            <v>0</v>
          </cell>
        </row>
        <row r="119">
          <cell r="A119">
            <v>110310</v>
          </cell>
          <cell r="B119">
            <v>46523064000178</v>
          </cell>
          <cell r="C119" t="str">
            <v>Centro Médico de Combate ao Coronavírus</v>
          </cell>
          <cell r="D119" t="str">
            <v>GRANDE S. PAULO</v>
          </cell>
          <cell r="E119" t="str">
            <v>CAIEIRAS</v>
          </cell>
          <cell r="F119" t="str">
            <v>Municipal</v>
          </cell>
          <cell r="G119">
            <v>2127</v>
          </cell>
          <cell r="H119" t="str">
            <v>Direta/OSS</v>
          </cell>
          <cell r="I119">
            <v>90</v>
          </cell>
          <cell r="J119">
            <v>982.82807999999989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35</v>
          </cell>
          <cell r="R119">
            <v>374.98650000000004</v>
          </cell>
          <cell r="S119">
            <v>10</v>
          </cell>
          <cell r="T119">
            <v>148.23352</v>
          </cell>
          <cell r="U119">
            <v>55</v>
          </cell>
          <cell r="V119">
            <v>487.81150000000002</v>
          </cell>
          <cell r="W119">
            <v>10</v>
          </cell>
          <cell r="X119">
            <v>153.239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A120">
            <v>112062</v>
          </cell>
          <cell r="B120">
            <v>46522967000134</v>
          </cell>
          <cell r="C120" t="str">
            <v>Hospital de Campanha de Ribeirão Pires</v>
          </cell>
          <cell r="D120" t="str">
            <v>GRANDE S. PAULO</v>
          </cell>
          <cell r="E120" t="str">
            <v>RIBEIRAO PIRES</v>
          </cell>
          <cell r="F120" t="str">
            <v>Municipal</v>
          </cell>
          <cell r="G120">
            <v>2381</v>
          </cell>
          <cell r="H120" t="str">
            <v>Direta/OSS</v>
          </cell>
          <cell r="I120">
            <v>2155</v>
          </cell>
          <cell r="J120">
            <v>23533.272359999999</v>
          </cell>
          <cell r="K120">
            <v>640</v>
          </cell>
          <cell r="L120">
            <v>7528.4096</v>
          </cell>
          <cell r="M120">
            <v>0</v>
          </cell>
          <cell r="N120">
            <v>0</v>
          </cell>
          <cell r="O120">
            <v>350</v>
          </cell>
          <cell r="P120">
            <v>5433.7640000000001</v>
          </cell>
          <cell r="Q120">
            <v>845</v>
          </cell>
          <cell r="R120">
            <v>9053.2455000000009</v>
          </cell>
          <cell r="S120">
            <v>700</v>
          </cell>
          <cell r="T120">
            <v>10376.3464</v>
          </cell>
          <cell r="U120">
            <v>1310</v>
          </cell>
          <cell r="V120">
            <v>11618.783000000001</v>
          </cell>
          <cell r="W120">
            <v>700</v>
          </cell>
          <cell r="X120">
            <v>10726.73</v>
          </cell>
          <cell r="Y120">
            <v>0</v>
          </cell>
          <cell r="Z120">
            <v>0</v>
          </cell>
          <cell r="AA120">
            <v>1020</v>
          </cell>
          <cell r="AB120">
            <v>16075.1898</v>
          </cell>
          <cell r="AC120">
            <v>630</v>
          </cell>
        </row>
        <row r="121">
          <cell r="A121">
            <v>113921</v>
          </cell>
          <cell r="B121">
            <v>46634440000100</v>
          </cell>
          <cell r="C121" t="str">
            <v>Hospital de Campanha</v>
          </cell>
          <cell r="D121" t="str">
            <v>SOROCABA</v>
          </cell>
          <cell r="E121" t="str">
            <v>ITU</v>
          </cell>
          <cell r="F121" t="str">
            <v>Municipal</v>
          </cell>
          <cell r="G121">
            <v>2132</v>
          </cell>
          <cell r="H121" t="str">
            <v>Direta/OSS</v>
          </cell>
          <cell r="I121">
            <v>3890</v>
          </cell>
          <cell r="J121">
            <v>42480.013679999996</v>
          </cell>
          <cell r="K121">
            <v>1720</v>
          </cell>
          <cell r="L121">
            <v>20232.6008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1525</v>
          </cell>
          <cell r="R121">
            <v>16338.6975</v>
          </cell>
          <cell r="S121">
            <v>1260</v>
          </cell>
          <cell r="T121">
            <v>18677.42352</v>
          </cell>
          <cell r="U121">
            <v>2365</v>
          </cell>
          <cell r="V121">
            <v>20975.894500000002</v>
          </cell>
          <cell r="W121">
            <v>1260</v>
          </cell>
          <cell r="X121">
            <v>19308.114000000001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A122">
            <v>115509</v>
          </cell>
          <cell r="B122">
            <v>46523163000150</v>
          </cell>
          <cell r="C122" t="str">
            <v>Hospital de Campanha Covid 19 Mairiporã</v>
          </cell>
          <cell r="D122" t="str">
            <v>GRANDE S. PAULO</v>
          </cell>
          <cell r="E122" t="str">
            <v>MAIRIPORA</v>
          </cell>
          <cell r="F122" t="str">
            <v>Municipal</v>
          </cell>
          <cell r="G122">
            <v>2317</v>
          </cell>
          <cell r="H122" t="str">
            <v>Direta/OSS</v>
          </cell>
          <cell r="I122">
            <v>0</v>
          </cell>
          <cell r="J122">
            <v>0</v>
          </cell>
          <cell r="K122">
            <v>765</v>
          </cell>
          <cell r="L122">
            <v>8998.8021000000008</v>
          </cell>
          <cell r="M122">
            <v>0</v>
          </cell>
          <cell r="N122">
            <v>0</v>
          </cell>
          <cell r="O122">
            <v>420</v>
          </cell>
          <cell r="P122">
            <v>6520.5168000000003</v>
          </cell>
          <cell r="Q122">
            <v>0</v>
          </cell>
          <cell r="R122">
            <v>0</v>
          </cell>
          <cell r="S122">
            <v>470</v>
          </cell>
          <cell r="T122">
            <v>6966.9754400000002</v>
          </cell>
          <cell r="U122">
            <v>0</v>
          </cell>
          <cell r="V122">
            <v>0</v>
          </cell>
          <cell r="W122">
            <v>460</v>
          </cell>
          <cell r="X122">
            <v>7048.9939999999997</v>
          </cell>
          <cell r="Y122">
            <v>0</v>
          </cell>
          <cell r="Z122">
            <v>0</v>
          </cell>
          <cell r="AA122">
            <v>1220</v>
          </cell>
          <cell r="AB122">
            <v>19227.1878</v>
          </cell>
          <cell r="AC122">
            <v>760</v>
          </cell>
        </row>
        <row r="123">
          <cell r="A123">
            <v>127604</v>
          </cell>
          <cell r="B123">
            <v>46523015000135</v>
          </cell>
          <cell r="C123" t="str">
            <v>UNIDADE DE INTERNAÇÃO COVID - 19 PAULISTA</v>
          </cell>
          <cell r="D123" t="str">
            <v>GRANDE S. PAULO</v>
          </cell>
          <cell r="E123" t="str">
            <v>BARUERI</v>
          </cell>
          <cell r="F123" t="str">
            <v>Municipal</v>
          </cell>
          <cell r="G123">
            <v>2775</v>
          </cell>
          <cell r="H123" t="str">
            <v>Direta/OSS</v>
          </cell>
          <cell r="I123">
            <v>720</v>
          </cell>
          <cell r="J123">
            <v>7862.6246399999991</v>
          </cell>
          <cell r="K123">
            <v>285</v>
          </cell>
          <cell r="L123">
            <v>3352.4949000000001</v>
          </cell>
          <cell r="M123">
            <v>20</v>
          </cell>
          <cell r="N123">
            <v>203.85919999999999</v>
          </cell>
          <cell r="O123">
            <v>0</v>
          </cell>
          <cell r="P123">
            <v>0</v>
          </cell>
          <cell r="Q123">
            <v>280</v>
          </cell>
          <cell r="R123">
            <v>2999.8920000000003</v>
          </cell>
          <cell r="S123">
            <v>230</v>
          </cell>
          <cell r="T123">
            <v>3409.3709600000002</v>
          </cell>
          <cell r="U123">
            <v>435</v>
          </cell>
          <cell r="V123">
            <v>3858.1455000000005</v>
          </cell>
          <cell r="W123">
            <v>230</v>
          </cell>
          <cell r="X123">
            <v>3524.4969999999998</v>
          </cell>
          <cell r="Y123">
            <v>100</v>
          </cell>
          <cell r="Z123">
            <v>1002.177</v>
          </cell>
          <cell r="AA123">
            <v>0</v>
          </cell>
          <cell r="AB123">
            <v>0</v>
          </cell>
          <cell r="AC123">
            <v>0</v>
          </cell>
        </row>
        <row r="124">
          <cell r="A124">
            <v>133272</v>
          </cell>
          <cell r="B124">
            <v>45176005000108</v>
          </cell>
          <cell r="C124" t="str">
            <v>Hospital de Campanha de Taubaté</v>
          </cell>
          <cell r="D124" t="str">
            <v>TAUBATÉ</v>
          </cell>
          <cell r="E124" t="str">
            <v>TAUBATE</v>
          </cell>
          <cell r="F124" t="str">
            <v>Municipal</v>
          </cell>
          <cell r="G124">
            <v>2123</v>
          </cell>
          <cell r="H124" t="str">
            <v>Direta/OSS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680</v>
          </cell>
          <cell r="T124">
            <v>10079.879359999999</v>
          </cell>
          <cell r="U124">
            <v>0</v>
          </cell>
          <cell r="V124">
            <v>0</v>
          </cell>
          <cell r="W124">
            <v>680</v>
          </cell>
          <cell r="X124">
            <v>10420.252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A125">
            <v>136328</v>
          </cell>
          <cell r="B125">
            <v>45226214000119</v>
          </cell>
          <cell r="C125" t="str">
            <v>UPA CIDADE NOVA/HOSPITAL DE CAMPANHA</v>
          </cell>
          <cell r="D125" t="str">
            <v>TAUBATÉ</v>
          </cell>
          <cell r="E125" t="str">
            <v>PINDAMONHANGABA</v>
          </cell>
          <cell r="F125" t="str">
            <v>Municipal</v>
          </cell>
          <cell r="G125">
            <v>2373</v>
          </cell>
          <cell r="H125" t="str">
            <v>Direta/OSS</v>
          </cell>
          <cell r="I125">
            <v>750</v>
          </cell>
          <cell r="J125">
            <v>8190.2339999999995</v>
          </cell>
          <cell r="K125">
            <v>400</v>
          </cell>
          <cell r="L125">
            <v>4705.2560000000003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295</v>
          </cell>
          <cell r="R125">
            <v>3160.6005</v>
          </cell>
          <cell r="S125">
            <v>240</v>
          </cell>
          <cell r="T125">
            <v>3557.60448</v>
          </cell>
          <cell r="U125">
            <v>455</v>
          </cell>
          <cell r="V125">
            <v>4035.5315000000005</v>
          </cell>
          <cell r="W125">
            <v>240</v>
          </cell>
          <cell r="X125">
            <v>3677.7359999999999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A126">
            <v>158119</v>
          </cell>
          <cell r="B126">
            <v>46392148002244</v>
          </cell>
          <cell r="C126" t="str">
            <v>COMPLEXO HOSPITALAR MUNICIPAL SOROCABANA</v>
          </cell>
          <cell r="D126" t="str">
            <v>GRANDE S. PAULO</v>
          </cell>
          <cell r="E126" t="str">
            <v>SAO PAULO</v>
          </cell>
          <cell r="F126" t="str">
            <v>Municipal</v>
          </cell>
          <cell r="G126">
            <v>2375</v>
          </cell>
          <cell r="H126" t="str">
            <v>Direta/OSS</v>
          </cell>
          <cell r="I126">
            <v>3235</v>
          </cell>
          <cell r="J126">
            <v>35327.209319999994</v>
          </cell>
          <cell r="K126">
            <v>1380</v>
          </cell>
          <cell r="L126">
            <v>16233.1332</v>
          </cell>
          <cell r="M126">
            <v>1130</v>
          </cell>
          <cell r="N126">
            <v>11518.0448</v>
          </cell>
          <cell r="O126">
            <v>760</v>
          </cell>
          <cell r="P126">
            <v>11799.0304</v>
          </cell>
          <cell r="Q126">
            <v>1265</v>
          </cell>
          <cell r="R126">
            <v>13553.083500000001</v>
          </cell>
          <cell r="S126">
            <v>1400</v>
          </cell>
          <cell r="T126">
            <v>20752.692800000001</v>
          </cell>
          <cell r="U126">
            <v>1965</v>
          </cell>
          <cell r="V126">
            <v>17428.174500000001</v>
          </cell>
          <cell r="W126">
            <v>1400</v>
          </cell>
          <cell r="X126">
            <v>21453.46</v>
          </cell>
          <cell r="Y126">
            <v>7510</v>
          </cell>
          <cell r="Z126">
            <v>75263.492700000003</v>
          </cell>
          <cell r="AA126">
            <v>2200</v>
          </cell>
          <cell r="AB126">
            <v>34671.978000000003</v>
          </cell>
          <cell r="AC126">
            <v>1360</v>
          </cell>
        </row>
        <row r="127">
          <cell r="A127">
            <v>161438</v>
          </cell>
          <cell r="B127">
            <v>11344038001765</v>
          </cell>
          <cell r="C127" t="str">
            <v>HOSPITAL MUNICIPAL GUARAPIRANGA</v>
          </cell>
          <cell r="D127" t="str">
            <v>GRANDE S. PAULO</v>
          </cell>
          <cell r="E127" t="str">
            <v>SÃO PAULO</v>
          </cell>
          <cell r="F127" t="str">
            <v>Municipal</v>
          </cell>
          <cell r="G127">
            <v>2258</v>
          </cell>
          <cell r="H127" t="str">
            <v>Direta/OSS</v>
          </cell>
          <cell r="I127">
            <v>900</v>
          </cell>
          <cell r="J127">
            <v>9828.2807999999986</v>
          </cell>
          <cell r="K127">
            <v>1275</v>
          </cell>
          <cell r="L127">
            <v>14998.003500000001</v>
          </cell>
          <cell r="M127">
            <v>0</v>
          </cell>
          <cell r="N127">
            <v>0</v>
          </cell>
          <cell r="O127">
            <v>900</v>
          </cell>
          <cell r="P127">
            <v>13972.536</v>
          </cell>
          <cell r="Q127">
            <v>350</v>
          </cell>
          <cell r="R127">
            <v>3749.8650000000002</v>
          </cell>
          <cell r="S127">
            <v>2920</v>
          </cell>
          <cell r="T127">
            <v>43284.187839999999</v>
          </cell>
          <cell r="U127">
            <v>545</v>
          </cell>
          <cell r="V127">
            <v>4833.7685000000001</v>
          </cell>
          <cell r="W127">
            <v>2920</v>
          </cell>
          <cell r="X127">
            <v>44745.788</v>
          </cell>
          <cell r="Y127">
            <v>0</v>
          </cell>
          <cell r="Z127">
            <v>0</v>
          </cell>
          <cell r="AA127">
            <v>2630</v>
          </cell>
          <cell r="AB127">
            <v>41448.773699999998</v>
          </cell>
          <cell r="AC127">
            <v>1630</v>
          </cell>
        </row>
        <row r="128">
          <cell r="A128">
            <v>163279</v>
          </cell>
          <cell r="B128">
            <v>46522942000130</v>
          </cell>
          <cell r="C128" t="str">
            <v>Hospital de Campanha COVID 19 UFABC</v>
          </cell>
          <cell r="D128" t="str">
            <v>GRANDE S. PAULO</v>
          </cell>
          <cell r="E128" t="str">
            <v>SANTO ANDRE</v>
          </cell>
          <cell r="F128" t="str">
            <v>Municipal</v>
          </cell>
          <cell r="G128">
            <v>2268</v>
          </cell>
          <cell r="H128" t="str">
            <v>Direta/OSS</v>
          </cell>
          <cell r="I128">
            <v>810</v>
          </cell>
          <cell r="J128">
            <v>8845.4527199999993</v>
          </cell>
          <cell r="K128">
            <v>955</v>
          </cell>
          <cell r="L128">
            <v>11233.798699999999</v>
          </cell>
          <cell r="M128">
            <v>130</v>
          </cell>
          <cell r="N128">
            <v>1325.0847999999999</v>
          </cell>
          <cell r="O128">
            <v>0</v>
          </cell>
          <cell r="P128">
            <v>0</v>
          </cell>
          <cell r="Q128">
            <v>315</v>
          </cell>
          <cell r="R128">
            <v>3374.8785000000003</v>
          </cell>
          <cell r="S128">
            <v>680</v>
          </cell>
          <cell r="T128">
            <v>10079.879359999999</v>
          </cell>
          <cell r="U128">
            <v>490</v>
          </cell>
          <cell r="V128">
            <v>4345.9570000000003</v>
          </cell>
          <cell r="W128">
            <v>680</v>
          </cell>
          <cell r="X128">
            <v>10420.252</v>
          </cell>
          <cell r="Y128">
            <v>870</v>
          </cell>
          <cell r="Z128">
            <v>8718.9398999999994</v>
          </cell>
          <cell r="AA128">
            <v>0</v>
          </cell>
          <cell r="AB128">
            <v>0</v>
          </cell>
          <cell r="AC128">
            <v>0</v>
          </cell>
        </row>
        <row r="129">
          <cell r="A129">
            <v>201154</v>
          </cell>
          <cell r="B129">
            <v>45226214000119</v>
          </cell>
          <cell r="C129" t="str">
            <v>UPA ARARETAMA PINDAMONHANGABA</v>
          </cell>
          <cell r="D129" t="str">
            <v>TAUBATÉ</v>
          </cell>
          <cell r="E129" t="str">
            <v>PINDAMONHANGABA</v>
          </cell>
          <cell r="F129" t="str">
            <v>Municipal</v>
          </cell>
          <cell r="G129">
            <v>2726</v>
          </cell>
          <cell r="H129" t="str">
            <v>Direta/OSS</v>
          </cell>
          <cell r="I129">
            <v>750</v>
          </cell>
          <cell r="J129">
            <v>8190.2339999999995</v>
          </cell>
          <cell r="K129">
            <v>400</v>
          </cell>
          <cell r="L129">
            <v>4705.2560000000003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295</v>
          </cell>
          <cell r="R129">
            <v>3160.6005</v>
          </cell>
          <cell r="S129">
            <v>240</v>
          </cell>
          <cell r="T129">
            <v>3557.60448</v>
          </cell>
          <cell r="U129">
            <v>455</v>
          </cell>
          <cell r="V129">
            <v>4035.5315000000005</v>
          </cell>
          <cell r="W129">
            <v>240</v>
          </cell>
          <cell r="X129">
            <v>3677.7359999999999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A130">
            <v>222844</v>
          </cell>
          <cell r="B130">
            <v>46425229000179</v>
          </cell>
          <cell r="C130" t="str">
            <v>Centro Municipal de Triagem COVID19</v>
          </cell>
          <cell r="D130" t="str">
            <v>S. JOÃO B. VISTA</v>
          </cell>
          <cell r="E130" t="str">
            <v>AGUAI</v>
          </cell>
          <cell r="F130" t="str">
            <v>Municipal</v>
          </cell>
          <cell r="G130">
            <v>2332</v>
          </cell>
          <cell r="H130" t="str">
            <v>Direta/OSS</v>
          </cell>
          <cell r="I130">
            <v>30</v>
          </cell>
          <cell r="J130">
            <v>327.60935999999998</v>
          </cell>
          <cell r="K130">
            <v>15</v>
          </cell>
          <cell r="L130">
            <v>176.44710000000001</v>
          </cell>
          <cell r="M130">
            <v>40</v>
          </cell>
          <cell r="N130">
            <v>407.71839999999997</v>
          </cell>
          <cell r="O130">
            <v>0</v>
          </cell>
          <cell r="P130">
            <v>0</v>
          </cell>
          <cell r="Q130">
            <v>10</v>
          </cell>
          <cell r="R130">
            <v>107.13900000000001</v>
          </cell>
          <cell r="S130">
            <v>90</v>
          </cell>
          <cell r="T130">
            <v>1334.10168</v>
          </cell>
          <cell r="U130">
            <v>20</v>
          </cell>
          <cell r="V130">
            <v>177.38600000000002</v>
          </cell>
          <cell r="W130">
            <v>90</v>
          </cell>
          <cell r="X130">
            <v>1379.1510000000001</v>
          </cell>
          <cell r="Y130">
            <v>260</v>
          </cell>
          <cell r="Z130">
            <v>2605.6601999999998</v>
          </cell>
          <cell r="AA130">
            <v>0</v>
          </cell>
          <cell r="AB130">
            <v>0</v>
          </cell>
          <cell r="AC130">
            <v>0</v>
          </cell>
        </row>
        <row r="131">
          <cell r="A131">
            <v>255874</v>
          </cell>
          <cell r="B131">
            <v>46680500000112</v>
          </cell>
          <cell r="C131" t="str">
            <v>Hospital de Campanha COVID 19 Guaratinguetá</v>
          </cell>
          <cell r="D131" t="str">
            <v>TAUBATÉ</v>
          </cell>
          <cell r="E131" t="str">
            <v>GUARATINGUETA</v>
          </cell>
          <cell r="F131" t="str">
            <v>Municipal</v>
          </cell>
          <cell r="G131">
            <v>2732</v>
          </cell>
          <cell r="H131" t="str">
            <v>Direta/OSS</v>
          </cell>
          <cell r="I131">
            <v>150</v>
          </cell>
          <cell r="J131">
            <v>1638.0467999999998</v>
          </cell>
          <cell r="K131">
            <v>80</v>
          </cell>
          <cell r="L131">
            <v>941.05119999999999</v>
          </cell>
          <cell r="M131">
            <v>50</v>
          </cell>
          <cell r="N131">
            <v>509.64799999999997</v>
          </cell>
          <cell r="O131">
            <v>90</v>
          </cell>
          <cell r="P131">
            <v>1397.2536</v>
          </cell>
          <cell r="Q131">
            <v>60</v>
          </cell>
          <cell r="R131">
            <v>642.83400000000006</v>
          </cell>
          <cell r="S131">
            <v>50</v>
          </cell>
          <cell r="T131">
            <v>741.16759999999999</v>
          </cell>
          <cell r="U131">
            <v>90</v>
          </cell>
          <cell r="V131">
            <v>798.23700000000008</v>
          </cell>
          <cell r="W131">
            <v>50</v>
          </cell>
          <cell r="X131">
            <v>766.19500000000005</v>
          </cell>
          <cell r="Y131">
            <v>350</v>
          </cell>
          <cell r="Z131">
            <v>3507.6195000000002</v>
          </cell>
          <cell r="AA131">
            <v>250</v>
          </cell>
          <cell r="AB131">
            <v>3939.9974999999999</v>
          </cell>
          <cell r="AC131">
            <v>160</v>
          </cell>
        </row>
        <row r="132">
          <cell r="A132">
            <v>302961</v>
          </cell>
          <cell r="B132" t="str">
            <v>00955107000193</v>
          </cell>
          <cell r="C132" t="str">
            <v>Hospital de Campanha - COVID 19 - Rio Claro</v>
          </cell>
          <cell r="D132" t="str">
            <v>PIRACICABA</v>
          </cell>
          <cell r="E132" t="str">
            <v>RIO CLARO</v>
          </cell>
          <cell r="F132" t="str">
            <v>Municipal</v>
          </cell>
          <cell r="G132">
            <v>2352</v>
          </cell>
          <cell r="H132" t="str">
            <v>Direta/OSS</v>
          </cell>
          <cell r="I132">
            <v>0</v>
          </cell>
          <cell r="J132">
            <v>0</v>
          </cell>
          <cell r="K132">
            <v>955</v>
          </cell>
          <cell r="L132">
            <v>11233.798699999999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A133">
            <v>478849</v>
          </cell>
          <cell r="B133">
            <v>46588950000180</v>
          </cell>
          <cell r="C133" t="str">
            <v>UNIDADE DE SUPORTE VENTILATORIO FRATERNIDADE COVID</v>
          </cell>
          <cell r="D133" t="str">
            <v>S. JOSÉ R. PRETO</v>
          </cell>
          <cell r="E133" t="str">
            <v>SAO JOSE DO RIO PRETO</v>
          </cell>
          <cell r="F133" t="str">
            <v>Municipal</v>
          </cell>
          <cell r="G133">
            <v>2718</v>
          </cell>
          <cell r="H133" t="str">
            <v>Direta/OSS</v>
          </cell>
          <cell r="I133">
            <v>55</v>
          </cell>
          <cell r="J133">
            <v>600.6171599999999</v>
          </cell>
          <cell r="K133">
            <v>480</v>
          </cell>
          <cell r="L133">
            <v>5646.3072000000002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25</v>
          </cell>
          <cell r="R133">
            <v>267.84750000000003</v>
          </cell>
          <cell r="S133">
            <v>820</v>
          </cell>
          <cell r="T133">
            <v>12155.148639999999</v>
          </cell>
          <cell r="U133">
            <v>35</v>
          </cell>
          <cell r="V133">
            <v>310.42550000000006</v>
          </cell>
          <cell r="W133">
            <v>810</v>
          </cell>
          <cell r="X133">
            <v>12412.359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A134">
            <v>625396</v>
          </cell>
          <cell r="B134">
            <v>46599809000182</v>
          </cell>
          <cell r="C134" t="str">
            <v>Unidade de Suporte Ventilatório de Votuporanga</v>
          </cell>
          <cell r="D134" t="str">
            <v>S. JOSÉ R. PRETO</v>
          </cell>
          <cell r="E134" t="str">
            <v>VOTUPORANGA</v>
          </cell>
          <cell r="F134" t="str">
            <v>Municipal</v>
          </cell>
          <cell r="G134">
            <v>2660</v>
          </cell>
          <cell r="H134" t="str">
            <v>Direta/OSS</v>
          </cell>
          <cell r="I134">
            <v>360</v>
          </cell>
          <cell r="J134">
            <v>3931.3123199999995</v>
          </cell>
          <cell r="K134">
            <v>925</v>
          </cell>
          <cell r="L134">
            <v>10880.904500000001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140</v>
          </cell>
          <cell r="R134">
            <v>1499.9460000000001</v>
          </cell>
          <cell r="S134">
            <v>1120</v>
          </cell>
          <cell r="T134">
            <v>16602.15424</v>
          </cell>
          <cell r="U134">
            <v>220</v>
          </cell>
          <cell r="V134">
            <v>1951.2460000000001</v>
          </cell>
          <cell r="W134">
            <v>1120</v>
          </cell>
          <cell r="X134">
            <v>17162.768</v>
          </cell>
          <cell r="Y134">
            <v>30</v>
          </cell>
          <cell r="Z134">
            <v>300.65309999999999</v>
          </cell>
          <cell r="AA134">
            <v>0</v>
          </cell>
          <cell r="AB134">
            <v>0</v>
          </cell>
          <cell r="AC134">
            <v>0</v>
          </cell>
        </row>
        <row r="135">
          <cell r="A135">
            <v>647292</v>
          </cell>
          <cell r="B135" t="str">
            <v>44959021/0001-04</v>
          </cell>
          <cell r="C135" t="str">
            <v>Hospital campanha Covi-19 Vicente de Carvalho</v>
          </cell>
          <cell r="D135" t="str">
            <v>BAIXADA SANTISTA</v>
          </cell>
          <cell r="E135" t="str">
            <v>GUARUJA</v>
          </cell>
          <cell r="F135" t="str">
            <v>Municipal</v>
          </cell>
          <cell r="G135">
            <v>2663</v>
          </cell>
          <cell r="H135" t="str">
            <v>Direta/OSS</v>
          </cell>
          <cell r="I135">
            <v>1080</v>
          </cell>
          <cell r="J135">
            <v>11793.936959999999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630</v>
          </cell>
          <cell r="P135">
            <v>9780.7752</v>
          </cell>
          <cell r="Q135">
            <v>420</v>
          </cell>
          <cell r="R135">
            <v>4499.8380000000006</v>
          </cell>
          <cell r="S135">
            <v>290</v>
          </cell>
          <cell r="T135">
            <v>4298.7720799999997</v>
          </cell>
          <cell r="U135">
            <v>655</v>
          </cell>
          <cell r="V135">
            <v>5809.3915000000006</v>
          </cell>
          <cell r="W135">
            <v>290</v>
          </cell>
          <cell r="X135">
            <v>4443.9309999999996</v>
          </cell>
          <cell r="Y135">
            <v>0</v>
          </cell>
          <cell r="Z135">
            <v>0</v>
          </cell>
          <cell r="AA135">
            <v>1830</v>
          </cell>
          <cell r="AB135">
            <v>28840.7817</v>
          </cell>
          <cell r="AC135">
            <v>1140</v>
          </cell>
        </row>
        <row r="136">
          <cell r="A136">
            <v>2023865</v>
          </cell>
          <cell r="B136" t="str">
            <v>52.382.702/001-80</v>
          </cell>
          <cell r="C136" t="str">
            <v>hospital Municipal Dr Amadeu Pagliuso</v>
          </cell>
          <cell r="D136" t="str">
            <v>BARRETOS</v>
          </cell>
          <cell r="E136" t="str">
            <v>JABORANDI</v>
          </cell>
          <cell r="F136" t="str">
            <v>Municipal</v>
          </cell>
          <cell r="G136">
            <v>2194</v>
          </cell>
          <cell r="H136" t="str">
            <v>Direta/OSS</v>
          </cell>
          <cell r="I136">
            <v>60</v>
          </cell>
          <cell r="J136">
            <v>655.21871999999996</v>
          </cell>
          <cell r="K136">
            <v>30</v>
          </cell>
          <cell r="L136">
            <v>352.89420000000001</v>
          </cell>
          <cell r="M136">
            <v>20</v>
          </cell>
          <cell r="N136">
            <v>203.85919999999999</v>
          </cell>
          <cell r="O136">
            <v>0</v>
          </cell>
          <cell r="P136">
            <v>0</v>
          </cell>
          <cell r="Q136">
            <v>25</v>
          </cell>
          <cell r="R136">
            <v>267.84750000000003</v>
          </cell>
          <cell r="S136">
            <v>0</v>
          </cell>
          <cell r="T136">
            <v>0</v>
          </cell>
          <cell r="U136">
            <v>35</v>
          </cell>
          <cell r="V136">
            <v>310.42550000000006</v>
          </cell>
          <cell r="W136">
            <v>0</v>
          </cell>
          <cell r="X136">
            <v>0</v>
          </cell>
          <cell r="Y136">
            <v>130</v>
          </cell>
          <cell r="Z136">
            <v>1302.8300999999999</v>
          </cell>
          <cell r="AA136">
            <v>0</v>
          </cell>
          <cell r="AB136">
            <v>0</v>
          </cell>
          <cell r="AC136">
            <v>0</v>
          </cell>
        </row>
        <row r="137">
          <cell r="A137">
            <v>2024373</v>
          </cell>
          <cell r="B137">
            <v>10946361000260</v>
          </cell>
          <cell r="C137" t="str">
            <v>PS Jose Agostinho dos Santos</v>
          </cell>
          <cell r="D137" t="str">
            <v>GRANDE S. PAULO</v>
          </cell>
          <cell r="E137" t="str">
            <v>BARUERI</v>
          </cell>
          <cell r="F137" t="str">
            <v>Municipal</v>
          </cell>
          <cell r="G137">
            <v>2538</v>
          </cell>
          <cell r="H137" t="str">
            <v>Direta/OSS</v>
          </cell>
          <cell r="I137">
            <v>425</v>
          </cell>
          <cell r="J137">
            <v>4641.1325999999999</v>
          </cell>
          <cell r="K137">
            <v>75</v>
          </cell>
          <cell r="L137">
            <v>882.2355</v>
          </cell>
          <cell r="M137">
            <v>40</v>
          </cell>
          <cell r="N137">
            <v>407.71839999999997</v>
          </cell>
          <cell r="O137">
            <v>0</v>
          </cell>
          <cell r="P137">
            <v>0</v>
          </cell>
          <cell r="Q137">
            <v>165</v>
          </cell>
          <cell r="R137">
            <v>1767.7935</v>
          </cell>
          <cell r="S137">
            <v>229</v>
          </cell>
          <cell r="T137">
            <v>3394.5476079999999</v>
          </cell>
          <cell r="U137">
            <v>260</v>
          </cell>
          <cell r="V137">
            <v>2306.018</v>
          </cell>
          <cell r="W137">
            <v>260</v>
          </cell>
          <cell r="X137">
            <v>2310.0480000000002</v>
          </cell>
          <cell r="Y137">
            <v>260</v>
          </cell>
          <cell r="Z137">
            <v>2605.6601999999998</v>
          </cell>
          <cell r="AA137">
            <v>0</v>
          </cell>
          <cell r="AB137">
            <v>0</v>
          </cell>
          <cell r="AC137">
            <v>0</v>
          </cell>
        </row>
        <row r="138">
          <cell r="A138">
            <v>2024691</v>
          </cell>
          <cell r="B138">
            <v>47431697000119</v>
          </cell>
          <cell r="C138" t="str">
            <v>Santa Casa de Misericórdia de Cruzeiro</v>
          </cell>
          <cell r="D138" t="str">
            <v>TAUBATÉ</v>
          </cell>
          <cell r="E138" t="str">
            <v>CRUZEIRO</v>
          </cell>
          <cell r="F138" t="str">
            <v>Municipal</v>
          </cell>
          <cell r="G138">
            <v>1980</v>
          </cell>
          <cell r="H138" t="str">
            <v>Direta/OSS</v>
          </cell>
          <cell r="I138">
            <v>1020</v>
          </cell>
          <cell r="J138">
            <v>11138.718239999998</v>
          </cell>
          <cell r="K138">
            <v>540</v>
          </cell>
          <cell r="L138">
            <v>6352.0955999999996</v>
          </cell>
          <cell r="M138">
            <v>60</v>
          </cell>
          <cell r="N138">
            <v>611.57759999999996</v>
          </cell>
          <cell r="O138">
            <v>0</v>
          </cell>
          <cell r="P138">
            <v>0</v>
          </cell>
          <cell r="Q138">
            <v>400</v>
          </cell>
          <cell r="R138">
            <v>4285.5600000000004</v>
          </cell>
          <cell r="S138">
            <v>680</v>
          </cell>
          <cell r="T138">
            <v>10079.879359999999</v>
          </cell>
          <cell r="U138">
            <v>620</v>
          </cell>
          <cell r="V138">
            <v>5498.9660000000003</v>
          </cell>
          <cell r="W138">
            <v>680</v>
          </cell>
          <cell r="X138">
            <v>10420.252</v>
          </cell>
          <cell r="Y138">
            <v>380</v>
          </cell>
          <cell r="Z138">
            <v>3808.2726000000002</v>
          </cell>
          <cell r="AA138">
            <v>0</v>
          </cell>
          <cell r="AB138">
            <v>0</v>
          </cell>
          <cell r="AC138">
            <v>0</v>
          </cell>
        </row>
        <row r="139">
          <cell r="A139">
            <v>2027240</v>
          </cell>
          <cell r="B139">
            <v>61699567006980</v>
          </cell>
          <cell r="C139" t="str">
            <v>Hospital Dia da Rede Hora Certa do Butantã</v>
          </cell>
          <cell r="D139" t="str">
            <v>GRANDE S. PAULO</v>
          </cell>
          <cell r="E139" t="str">
            <v>SAO PAULO</v>
          </cell>
          <cell r="F139" t="str">
            <v>Municipal</v>
          </cell>
          <cell r="G139">
            <v>2729</v>
          </cell>
          <cell r="H139" t="str">
            <v>Direta/OSS</v>
          </cell>
          <cell r="I139">
            <v>30</v>
          </cell>
          <cell r="J139">
            <v>327.60935999999998</v>
          </cell>
          <cell r="K139">
            <v>15</v>
          </cell>
          <cell r="L139">
            <v>176.44710000000001</v>
          </cell>
          <cell r="M139">
            <v>0</v>
          </cell>
          <cell r="N139">
            <v>0</v>
          </cell>
          <cell r="O139">
            <v>10</v>
          </cell>
          <cell r="P139">
            <v>155.25040000000001</v>
          </cell>
          <cell r="Q139">
            <v>10</v>
          </cell>
          <cell r="R139">
            <v>107.13900000000001</v>
          </cell>
          <cell r="S139">
            <v>30</v>
          </cell>
          <cell r="T139">
            <v>444.70056</v>
          </cell>
          <cell r="U139">
            <v>20</v>
          </cell>
          <cell r="V139">
            <v>177.38600000000002</v>
          </cell>
          <cell r="W139">
            <v>30</v>
          </cell>
          <cell r="X139">
            <v>459.71699999999998</v>
          </cell>
          <cell r="Y139">
            <v>0</v>
          </cell>
          <cell r="Z139">
            <v>0</v>
          </cell>
          <cell r="AA139">
            <v>40</v>
          </cell>
          <cell r="AB139">
            <v>630.39959999999996</v>
          </cell>
          <cell r="AC139">
            <v>30</v>
          </cell>
        </row>
        <row r="140">
          <cell r="A140">
            <v>2042894</v>
          </cell>
          <cell r="B140" t="str">
            <v>58200015/0001-83</v>
          </cell>
          <cell r="C140" t="str">
            <v>SECÃO PRONTO SOCORRO CENTRAL SEPROS C</v>
          </cell>
          <cell r="D140" t="str">
            <v>BAIXADA SANTISTA</v>
          </cell>
          <cell r="E140" t="str">
            <v>SANTOS</v>
          </cell>
          <cell r="F140" t="str">
            <v>Municipal</v>
          </cell>
          <cell r="G140">
            <v>2246</v>
          </cell>
          <cell r="H140" t="str">
            <v>Direta/OSS</v>
          </cell>
          <cell r="I140">
            <v>730</v>
          </cell>
          <cell r="J140">
            <v>7971.8277599999992</v>
          </cell>
          <cell r="K140">
            <v>266</v>
          </cell>
          <cell r="L140">
            <v>3128.9952400000002</v>
          </cell>
          <cell r="M140">
            <v>160</v>
          </cell>
          <cell r="N140">
            <v>1630.8735999999999</v>
          </cell>
          <cell r="O140">
            <v>120</v>
          </cell>
          <cell r="P140">
            <v>1863.0048000000002</v>
          </cell>
          <cell r="Q140">
            <v>285</v>
          </cell>
          <cell r="R140">
            <v>3053.4615000000003</v>
          </cell>
          <cell r="S140">
            <v>200</v>
          </cell>
          <cell r="T140">
            <v>2964.6704</v>
          </cell>
          <cell r="U140">
            <v>445</v>
          </cell>
          <cell r="V140">
            <v>3946.8385000000003</v>
          </cell>
          <cell r="W140">
            <v>200</v>
          </cell>
          <cell r="X140">
            <v>3064.78</v>
          </cell>
          <cell r="Y140">
            <v>1100</v>
          </cell>
          <cell r="Z140">
            <v>11023.947</v>
          </cell>
          <cell r="AA140">
            <v>340</v>
          </cell>
          <cell r="AB140">
            <v>5358.3966</v>
          </cell>
          <cell r="AC140">
            <v>200</v>
          </cell>
        </row>
        <row r="141">
          <cell r="A141">
            <v>2047683</v>
          </cell>
          <cell r="B141">
            <v>44959021000104</v>
          </cell>
          <cell r="C141" t="str">
            <v>Secretaria Municipal de Saúde de Guarujá</v>
          </cell>
          <cell r="D141" t="str">
            <v>BAIXADA SANTISTA</v>
          </cell>
          <cell r="E141" t="str">
            <v>GUARUJA</v>
          </cell>
          <cell r="F141" t="str">
            <v>Municipal</v>
          </cell>
          <cell r="G141">
            <v>2762</v>
          </cell>
          <cell r="H141" t="str">
            <v>Direta/OSS</v>
          </cell>
          <cell r="I141">
            <v>4370</v>
          </cell>
          <cell r="J141">
            <v>47721.763439999995</v>
          </cell>
          <cell r="K141">
            <v>185</v>
          </cell>
          <cell r="L141">
            <v>2176.1808999999998</v>
          </cell>
          <cell r="M141">
            <v>0</v>
          </cell>
          <cell r="N141">
            <v>0</v>
          </cell>
          <cell r="O141">
            <v>770</v>
          </cell>
          <cell r="P141">
            <v>11954.2808</v>
          </cell>
          <cell r="Q141">
            <v>1715</v>
          </cell>
          <cell r="R141">
            <v>18374.338500000002</v>
          </cell>
          <cell r="S141">
            <v>1560</v>
          </cell>
          <cell r="T141">
            <v>23124.429120000001</v>
          </cell>
          <cell r="U141">
            <v>2655</v>
          </cell>
          <cell r="V141">
            <v>23547.991500000004</v>
          </cell>
          <cell r="W141">
            <v>1550</v>
          </cell>
          <cell r="X141">
            <v>23752.045000000002</v>
          </cell>
          <cell r="Y141">
            <v>0</v>
          </cell>
          <cell r="Z141">
            <v>0</v>
          </cell>
          <cell r="AA141">
            <v>2240</v>
          </cell>
          <cell r="AB141">
            <v>35302.3776</v>
          </cell>
          <cell r="AC141">
            <v>1390</v>
          </cell>
        </row>
        <row r="142">
          <cell r="A142">
            <v>2058308</v>
          </cell>
          <cell r="B142">
            <v>45781184000374</v>
          </cell>
          <cell r="C142" t="str">
            <v>Hospital Municipal Dr Acilio Carreon Garcia</v>
          </cell>
          <cell r="D142" t="str">
            <v>CAMPINAS</v>
          </cell>
          <cell r="E142" t="str">
            <v>NOVA ODESSA</v>
          </cell>
          <cell r="F142" t="str">
            <v>Municipal</v>
          </cell>
          <cell r="G142">
            <v>2542</v>
          </cell>
          <cell r="H142" t="str">
            <v>Direta/OSS</v>
          </cell>
          <cell r="I142">
            <v>0</v>
          </cell>
          <cell r="J142">
            <v>0</v>
          </cell>
          <cell r="K142">
            <v>955</v>
          </cell>
          <cell r="L142">
            <v>11233.798699999999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290</v>
          </cell>
          <cell r="T142">
            <v>4298.7720799999997</v>
          </cell>
          <cell r="U142">
            <v>0</v>
          </cell>
          <cell r="V142">
            <v>0</v>
          </cell>
          <cell r="W142">
            <v>290</v>
          </cell>
          <cell r="X142">
            <v>4443.9309999999996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A143">
            <v>2062054</v>
          </cell>
          <cell r="B143">
            <v>10946361000421</v>
          </cell>
          <cell r="C143" t="str">
            <v>Unidade pré-hospitalar Zona Norte - Filial Instituto Diretrizes -Contrato de Gestão 02/2019</v>
          </cell>
          <cell r="D143" t="str">
            <v>SOROCABA</v>
          </cell>
          <cell r="E143" t="str">
            <v>SOROCABA</v>
          </cell>
          <cell r="F143" t="str">
            <v>Municipal</v>
          </cell>
          <cell r="G143">
            <v>2576</v>
          </cell>
          <cell r="H143" t="str">
            <v>Direta/OSS</v>
          </cell>
          <cell r="I143">
            <v>900</v>
          </cell>
          <cell r="J143">
            <v>9828.2807999999986</v>
          </cell>
          <cell r="K143">
            <v>320</v>
          </cell>
          <cell r="L143">
            <v>3764.2048</v>
          </cell>
          <cell r="M143">
            <v>390</v>
          </cell>
          <cell r="N143">
            <v>3975.2543999999998</v>
          </cell>
          <cell r="O143">
            <v>530</v>
          </cell>
          <cell r="P143">
            <v>8228.271200000001</v>
          </cell>
          <cell r="Q143">
            <v>350</v>
          </cell>
          <cell r="R143">
            <v>3749.8650000000002</v>
          </cell>
          <cell r="S143">
            <v>290</v>
          </cell>
          <cell r="T143">
            <v>4298.7720799999997</v>
          </cell>
          <cell r="U143">
            <v>545</v>
          </cell>
          <cell r="V143">
            <v>4833.7685000000001</v>
          </cell>
          <cell r="W143">
            <v>290</v>
          </cell>
          <cell r="X143">
            <v>4443.9309999999996</v>
          </cell>
          <cell r="Y143">
            <v>2610</v>
          </cell>
          <cell r="Z143">
            <v>26156.8197</v>
          </cell>
          <cell r="AA143">
            <v>1530</v>
          </cell>
          <cell r="AB143">
            <v>24112.7847</v>
          </cell>
          <cell r="AC143">
            <v>940</v>
          </cell>
        </row>
        <row r="144">
          <cell r="A144">
            <v>2075717</v>
          </cell>
          <cell r="B144">
            <v>46392148002910</v>
          </cell>
          <cell r="C144" t="str">
            <v>HOSPITAL MUNICIPAL E MATERNIDADE PROF. MARIO DEGNI</v>
          </cell>
          <cell r="D144" t="str">
            <v>GRANDE S. PAULO</v>
          </cell>
          <cell r="E144" t="str">
            <v>SAO PAULO</v>
          </cell>
          <cell r="F144" t="str">
            <v>Municipal</v>
          </cell>
          <cell r="G144">
            <v>1968</v>
          </cell>
          <cell r="H144" t="str">
            <v>Direta/OSS</v>
          </cell>
          <cell r="I144">
            <v>1195</v>
          </cell>
          <cell r="J144">
            <v>13049.77284</v>
          </cell>
          <cell r="K144">
            <v>160</v>
          </cell>
          <cell r="L144">
            <v>1882.1024</v>
          </cell>
          <cell r="M144">
            <v>310</v>
          </cell>
          <cell r="N144">
            <v>3159.8175999999999</v>
          </cell>
          <cell r="O144">
            <v>210</v>
          </cell>
          <cell r="P144">
            <v>3260.2584000000002</v>
          </cell>
          <cell r="Q144">
            <v>470</v>
          </cell>
          <cell r="R144">
            <v>5035.5330000000004</v>
          </cell>
          <cell r="S144">
            <v>190</v>
          </cell>
          <cell r="T144">
            <v>2816.4368800000002</v>
          </cell>
          <cell r="U144">
            <v>730</v>
          </cell>
          <cell r="V144">
            <v>6474.5890000000009</v>
          </cell>
          <cell r="W144">
            <v>190</v>
          </cell>
          <cell r="X144">
            <v>2911.5410000000002</v>
          </cell>
          <cell r="Y144">
            <v>2090</v>
          </cell>
          <cell r="Z144">
            <v>20945.499299999999</v>
          </cell>
          <cell r="AA144">
            <v>610</v>
          </cell>
          <cell r="AB144">
            <v>9613.5938999999998</v>
          </cell>
          <cell r="AC144">
            <v>380</v>
          </cell>
        </row>
        <row r="145">
          <cell r="A145">
            <v>2076896</v>
          </cell>
          <cell r="B145" t="str">
            <v>62.779.145/0002-70</v>
          </cell>
          <cell r="C145" t="str">
            <v>Hospital São Luiz Gonzaga da Santa Casa de Misericordia de São Paulo</v>
          </cell>
          <cell r="D145" t="str">
            <v>GRANDE S. PAULO</v>
          </cell>
          <cell r="E145" t="str">
            <v>SAO PAULO</v>
          </cell>
          <cell r="F145" t="str">
            <v>Municipal</v>
          </cell>
          <cell r="G145">
            <v>2252</v>
          </cell>
          <cell r="H145" t="str">
            <v>Direta/OSS</v>
          </cell>
          <cell r="I145">
            <v>5570</v>
          </cell>
          <cell r="J145">
            <v>60826.137839999996</v>
          </cell>
          <cell r="K145">
            <v>480</v>
          </cell>
          <cell r="L145">
            <v>5646.3072000000002</v>
          </cell>
          <cell r="M145">
            <v>0</v>
          </cell>
          <cell r="N145">
            <v>0</v>
          </cell>
          <cell r="O145">
            <v>140</v>
          </cell>
          <cell r="P145">
            <v>2173.5056</v>
          </cell>
          <cell r="Q145">
            <v>2180</v>
          </cell>
          <cell r="R145">
            <v>23356.302</v>
          </cell>
          <cell r="S145">
            <v>970</v>
          </cell>
          <cell r="T145">
            <v>14378.65144</v>
          </cell>
          <cell r="U145">
            <v>3385</v>
          </cell>
          <cell r="V145">
            <v>30022.580500000004</v>
          </cell>
          <cell r="W145">
            <v>970</v>
          </cell>
          <cell r="X145">
            <v>14864.183000000001</v>
          </cell>
          <cell r="Y145">
            <v>0</v>
          </cell>
          <cell r="Z145">
            <v>0</v>
          </cell>
          <cell r="AA145">
            <v>410</v>
          </cell>
          <cell r="AB145">
            <v>6461.5959000000003</v>
          </cell>
          <cell r="AC145">
            <v>250</v>
          </cell>
        </row>
        <row r="146">
          <cell r="A146">
            <v>2077078</v>
          </cell>
          <cell r="B146">
            <v>46523114000117</v>
          </cell>
          <cell r="C146" t="str">
            <v>UNIDADE MISTA E MATERNIDADE CENTRAL MARIA ALICE CAMPOS</v>
          </cell>
          <cell r="D146" t="str">
            <v>GRANDE S. PAULO</v>
          </cell>
          <cell r="E146" t="str">
            <v>EMBU DAS ARTES</v>
          </cell>
          <cell r="F146" t="str">
            <v>Municipal</v>
          </cell>
          <cell r="G146">
            <v>2270</v>
          </cell>
          <cell r="H146" t="str">
            <v>Direta/OSS</v>
          </cell>
          <cell r="I146">
            <v>240</v>
          </cell>
          <cell r="J146">
            <v>2620.8748799999998</v>
          </cell>
          <cell r="K146">
            <v>65</v>
          </cell>
          <cell r="L146">
            <v>764.60410000000002</v>
          </cell>
          <cell r="M146">
            <v>30</v>
          </cell>
          <cell r="N146">
            <v>305.78879999999998</v>
          </cell>
          <cell r="O146">
            <v>40</v>
          </cell>
          <cell r="P146">
            <v>621.00160000000005</v>
          </cell>
          <cell r="Q146">
            <v>95</v>
          </cell>
          <cell r="R146">
            <v>1017.8205</v>
          </cell>
          <cell r="S146">
            <v>390</v>
          </cell>
          <cell r="T146">
            <v>5781.1072800000002</v>
          </cell>
          <cell r="U146">
            <v>145</v>
          </cell>
          <cell r="V146">
            <v>1286.0485000000001</v>
          </cell>
          <cell r="W146">
            <v>390</v>
          </cell>
          <cell r="X146">
            <v>5976.3209999999999</v>
          </cell>
          <cell r="Y146">
            <v>170</v>
          </cell>
          <cell r="Z146">
            <v>1703.7009</v>
          </cell>
          <cell r="AA146">
            <v>100</v>
          </cell>
          <cell r="AB146">
            <v>1575.999</v>
          </cell>
          <cell r="AC146">
            <v>60</v>
          </cell>
        </row>
        <row r="147">
          <cell r="A147">
            <v>2077450</v>
          </cell>
          <cell r="B147">
            <v>46392148001272</v>
          </cell>
          <cell r="C147" t="str">
            <v xml:space="preserve">Hospital Municipal Dr. José Soares Hungria </v>
          </cell>
          <cell r="D147" t="str">
            <v>GRANDE S. PAULO</v>
          </cell>
          <cell r="E147" t="str">
            <v>SAO PAULO</v>
          </cell>
          <cell r="F147" t="str">
            <v>Municipal</v>
          </cell>
          <cell r="G147">
            <v>1751</v>
          </cell>
          <cell r="H147" t="str">
            <v>Direta/OSS</v>
          </cell>
          <cell r="I147">
            <v>2395</v>
          </cell>
          <cell r="J147">
            <v>26154.147239999998</v>
          </cell>
          <cell r="K147">
            <v>2550</v>
          </cell>
          <cell r="L147">
            <v>29996.007000000001</v>
          </cell>
          <cell r="M147">
            <v>130</v>
          </cell>
          <cell r="N147">
            <v>1325.0847999999999</v>
          </cell>
          <cell r="O147">
            <v>2800</v>
          </cell>
          <cell r="P147">
            <v>43470.112000000001</v>
          </cell>
          <cell r="Q147">
            <v>940</v>
          </cell>
          <cell r="R147">
            <v>10071.066000000001</v>
          </cell>
          <cell r="S147">
            <v>2530</v>
          </cell>
          <cell r="T147">
            <v>37503.080560000002</v>
          </cell>
          <cell r="U147">
            <v>1455</v>
          </cell>
          <cell r="V147">
            <v>12904.831500000002</v>
          </cell>
          <cell r="W147">
            <v>2530</v>
          </cell>
          <cell r="X147">
            <v>38769.466999999997</v>
          </cell>
          <cell r="Y147">
            <v>870</v>
          </cell>
          <cell r="Z147">
            <v>8718.9398999999994</v>
          </cell>
          <cell r="AA147">
            <v>8150</v>
          </cell>
          <cell r="AB147">
            <v>128443.9185</v>
          </cell>
          <cell r="AC147">
            <v>5050</v>
          </cell>
        </row>
        <row r="148">
          <cell r="A148">
            <v>2077566</v>
          </cell>
          <cell r="B148">
            <v>45511847000179</v>
          </cell>
          <cell r="C148" t="str">
            <v>Hospital Municipal da Mulher</v>
          </cell>
          <cell r="D148" t="str">
            <v>ARAÇATUBA</v>
          </cell>
          <cell r="E148" t="str">
            <v>ARACATUBA</v>
          </cell>
          <cell r="F148" t="str">
            <v>Municipal</v>
          </cell>
          <cell r="G148">
            <v>2372</v>
          </cell>
          <cell r="H148" t="str">
            <v>Direta/OSS</v>
          </cell>
          <cell r="I148">
            <v>270</v>
          </cell>
          <cell r="J148">
            <v>2948.4842399999998</v>
          </cell>
          <cell r="K148">
            <v>815</v>
          </cell>
          <cell r="L148">
            <v>9586.9591</v>
          </cell>
          <cell r="M148">
            <v>40</v>
          </cell>
          <cell r="N148">
            <v>407.71839999999997</v>
          </cell>
          <cell r="O148">
            <v>110</v>
          </cell>
          <cell r="P148">
            <v>1707.7544</v>
          </cell>
          <cell r="Q148">
            <v>105</v>
          </cell>
          <cell r="R148">
            <v>1124.9595000000002</v>
          </cell>
          <cell r="S148">
            <v>230</v>
          </cell>
          <cell r="T148">
            <v>3409.3709600000002</v>
          </cell>
          <cell r="U148">
            <v>165</v>
          </cell>
          <cell r="V148">
            <v>1463.4345000000001</v>
          </cell>
          <cell r="W148">
            <v>230</v>
          </cell>
          <cell r="X148">
            <v>3524.4969999999998</v>
          </cell>
          <cell r="Y148">
            <v>260</v>
          </cell>
          <cell r="Z148">
            <v>2605.6601999999998</v>
          </cell>
          <cell r="AA148">
            <v>310</v>
          </cell>
          <cell r="AB148">
            <v>4885.5969000000005</v>
          </cell>
          <cell r="AC148">
            <v>180</v>
          </cell>
        </row>
        <row r="149">
          <cell r="A149">
            <v>2077639</v>
          </cell>
          <cell r="B149">
            <v>46392148002759</v>
          </cell>
          <cell r="C149" t="str">
            <v>hospital municipal professor doutor waldomiro de paula</v>
          </cell>
          <cell r="D149" t="str">
            <v>GRANDE S. PAULO</v>
          </cell>
          <cell r="E149" t="str">
            <v>SAO PAULO</v>
          </cell>
          <cell r="F149" t="str">
            <v>Municipal</v>
          </cell>
          <cell r="G149">
            <v>1967</v>
          </cell>
          <cell r="H149" t="str">
            <v>Direta/OSS</v>
          </cell>
          <cell r="I149">
            <v>2395</v>
          </cell>
          <cell r="J149">
            <v>26154.147239999998</v>
          </cell>
          <cell r="K149">
            <v>1595</v>
          </cell>
          <cell r="L149">
            <v>18762.208299999998</v>
          </cell>
          <cell r="M149">
            <v>260</v>
          </cell>
          <cell r="N149">
            <v>2650.1695999999997</v>
          </cell>
          <cell r="O149">
            <v>1750</v>
          </cell>
          <cell r="P149">
            <v>27168.82</v>
          </cell>
          <cell r="Q149">
            <v>940</v>
          </cell>
          <cell r="R149">
            <v>10071.066000000001</v>
          </cell>
          <cell r="S149">
            <v>2330</v>
          </cell>
          <cell r="T149">
            <v>34538.410159999999</v>
          </cell>
          <cell r="U149">
            <v>1455</v>
          </cell>
          <cell r="V149">
            <v>12904.831500000002</v>
          </cell>
          <cell r="W149">
            <v>2330</v>
          </cell>
          <cell r="X149">
            <v>35704.686999999998</v>
          </cell>
          <cell r="Y149">
            <v>1740</v>
          </cell>
          <cell r="Z149">
            <v>17437.879799999999</v>
          </cell>
          <cell r="AA149">
            <v>5090</v>
          </cell>
          <cell r="AB149">
            <v>80218.349100000007</v>
          </cell>
          <cell r="AC149">
            <v>3160</v>
          </cell>
        </row>
        <row r="150">
          <cell r="A150">
            <v>2079011</v>
          </cell>
          <cell r="B150">
            <v>46523114000117</v>
          </cell>
          <cell r="C150" t="str">
            <v>Hospital Leito Irmã Annete</v>
          </cell>
          <cell r="D150" t="str">
            <v>GRANDE S. PAULO</v>
          </cell>
          <cell r="E150" t="str">
            <v>EMBU DAS ARTES</v>
          </cell>
          <cell r="F150" t="str">
            <v>Municipal</v>
          </cell>
          <cell r="G150">
            <v>2185</v>
          </cell>
          <cell r="H150" t="str">
            <v>Direta/OSS</v>
          </cell>
          <cell r="I150">
            <v>360</v>
          </cell>
          <cell r="J150">
            <v>3931.3123199999995</v>
          </cell>
          <cell r="K150">
            <v>65</v>
          </cell>
          <cell r="L150">
            <v>764.60410000000002</v>
          </cell>
          <cell r="M150">
            <v>30</v>
          </cell>
          <cell r="N150">
            <v>305.78879999999998</v>
          </cell>
          <cell r="O150">
            <v>40</v>
          </cell>
          <cell r="P150">
            <v>621.00160000000005</v>
          </cell>
          <cell r="Q150">
            <v>140</v>
          </cell>
          <cell r="R150">
            <v>1499.9460000000001</v>
          </cell>
          <cell r="S150">
            <v>390</v>
          </cell>
          <cell r="T150">
            <v>5781.1072800000002</v>
          </cell>
          <cell r="U150">
            <v>220</v>
          </cell>
          <cell r="V150">
            <v>1951.2460000000001</v>
          </cell>
          <cell r="W150">
            <v>390</v>
          </cell>
          <cell r="X150">
            <v>5976.3209999999999</v>
          </cell>
          <cell r="Y150">
            <v>170</v>
          </cell>
          <cell r="Z150">
            <v>1703.7009</v>
          </cell>
          <cell r="AA150">
            <v>100</v>
          </cell>
          <cell r="AB150">
            <v>1575.999</v>
          </cell>
          <cell r="AC150">
            <v>60</v>
          </cell>
        </row>
        <row r="151">
          <cell r="A151">
            <v>2079186</v>
          </cell>
          <cell r="B151" t="str">
            <v>46.392.148/0010-00</v>
          </cell>
          <cell r="C151" t="str">
            <v>Hospital e Maternidade Escola Dr Mario Moraes Altenfelder
Silva - Vila Nova Cachoeirinha</v>
          </cell>
          <cell r="D151" t="str">
            <v>GRANDE S. PAULO</v>
          </cell>
          <cell r="E151" t="str">
            <v>SAO PAULO</v>
          </cell>
          <cell r="F151" t="str">
            <v>Municipal</v>
          </cell>
          <cell r="G151">
            <v>2113</v>
          </cell>
          <cell r="H151" t="str">
            <v>Direta/OSS</v>
          </cell>
          <cell r="I151">
            <v>90</v>
          </cell>
          <cell r="J151">
            <v>982.82807999999989</v>
          </cell>
          <cell r="K151">
            <v>15</v>
          </cell>
          <cell r="L151">
            <v>176.44710000000001</v>
          </cell>
          <cell r="M151">
            <v>0</v>
          </cell>
          <cell r="N151">
            <v>0</v>
          </cell>
          <cell r="O151">
            <v>40</v>
          </cell>
          <cell r="P151">
            <v>621.00160000000005</v>
          </cell>
          <cell r="Q151">
            <v>35</v>
          </cell>
          <cell r="R151">
            <v>374.98650000000004</v>
          </cell>
          <cell r="S151">
            <v>30</v>
          </cell>
          <cell r="T151">
            <v>444.70056</v>
          </cell>
          <cell r="U151">
            <v>55</v>
          </cell>
          <cell r="V151">
            <v>487.81150000000002</v>
          </cell>
          <cell r="W151">
            <v>30</v>
          </cell>
          <cell r="X151">
            <v>459.71699999999998</v>
          </cell>
          <cell r="Y151">
            <v>0</v>
          </cell>
          <cell r="Z151">
            <v>0</v>
          </cell>
          <cell r="AA151">
            <v>100</v>
          </cell>
          <cell r="AB151">
            <v>1575.999</v>
          </cell>
          <cell r="AC151">
            <v>60</v>
          </cell>
        </row>
        <row r="152">
          <cell r="A152">
            <v>2080028</v>
          </cell>
          <cell r="B152">
            <v>46523247000193</v>
          </cell>
          <cell r="C152" t="str">
            <v>HOSPITAL MUNICIPAL DE DIADEMA</v>
          </cell>
          <cell r="D152" t="str">
            <v>GRANDE S. PAULO</v>
          </cell>
          <cell r="E152" t="str">
            <v>DIADEMA</v>
          </cell>
          <cell r="F152" t="str">
            <v>Municipal</v>
          </cell>
          <cell r="G152">
            <v>2100</v>
          </cell>
          <cell r="H152" t="str">
            <v>Direta/OSS</v>
          </cell>
          <cell r="I152">
            <v>4790</v>
          </cell>
          <cell r="J152">
            <v>52308.294479999997</v>
          </cell>
          <cell r="K152">
            <v>95</v>
          </cell>
          <cell r="L152">
            <v>1117.4983</v>
          </cell>
          <cell r="M152">
            <v>0</v>
          </cell>
          <cell r="N152">
            <v>0</v>
          </cell>
          <cell r="O152">
            <v>2800</v>
          </cell>
          <cell r="P152">
            <v>43470.112000000001</v>
          </cell>
          <cell r="Q152">
            <v>1875</v>
          </cell>
          <cell r="R152">
            <v>20088.5625</v>
          </cell>
          <cell r="S152">
            <v>1750</v>
          </cell>
          <cell r="T152">
            <v>25940.865999999998</v>
          </cell>
          <cell r="U152">
            <v>2910</v>
          </cell>
          <cell r="V152">
            <v>25809.663000000004</v>
          </cell>
          <cell r="W152">
            <v>1750</v>
          </cell>
          <cell r="X152">
            <v>26816.825000000001</v>
          </cell>
          <cell r="Y152">
            <v>0</v>
          </cell>
          <cell r="Z152">
            <v>0</v>
          </cell>
          <cell r="AA152">
            <v>8150</v>
          </cell>
          <cell r="AB152">
            <v>128443.9185</v>
          </cell>
          <cell r="AC152">
            <v>5050</v>
          </cell>
        </row>
        <row r="153">
          <cell r="A153">
            <v>2080346</v>
          </cell>
          <cell r="B153">
            <v>46392148001604</v>
          </cell>
          <cell r="C153" t="str">
            <v>Hospital Municipal Dr. Carmino Caricchio</v>
          </cell>
          <cell r="D153" t="str">
            <v>GRANDE S. PAULO</v>
          </cell>
          <cell r="E153" t="str">
            <v>SAO PAULO</v>
          </cell>
          <cell r="F153" t="str">
            <v>Municipal</v>
          </cell>
          <cell r="G153">
            <v>2107</v>
          </cell>
          <cell r="H153" t="str">
            <v>Direta/OSS</v>
          </cell>
          <cell r="I153">
            <v>805</v>
          </cell>
          <cell r="J153">
            <v>8790.8511600000002</v>
          </cell>
          <cell r="K153">
            <v>90</v>
          </cell>
          <cell r="L153">
            <v>1058.6826000000001</v>
          </cell>
          <cell r="M153">
            <v>0</v>
          </cell>
          <cell r="N153">
            <v>0</v>
          </cell>
          <cell r="O153">
            <v>150</v>
          </cell>
          <cell r="P153">
            <v>2328.7560000000003</v>
          </cell>
          <cell r="Q153">
            <v>315</v>
          </cell>
          <cell r="R153">
            <v>3374.8785000000003</v>
          </cell>
          <cell r="S153">
            <v>710</v>
          </cell>
          <cell r="T153">
            <v>10524.57992</v>
          </cell>
          <cell r="U153">
            <v>490</v>
          </cell>
          <cell r="V153">
            <v>4345.9570000000003</v>
          </cell>
          <cell r="W153">
            <v>710</v>
          </cell>
          <cell r="X153">
            <v>10879.969000000001</v>
          </cell>
          <cell r="Y153">
            <v>0</v>
          </cell>
          <cell r="Z153">
            <v>0</v>
          </cell>
          <cell r="AA153">
            <v>440</v>
          </cell>
          <cell r="AB153">
            <v>6934.3955999999998</v>
          </cell>
          <cell r="AC153">
            <v>280</v>
          </cell>
        </row>
        <row r="154">
          <cell r="A154">
            <v>2080427</v>
          </cell>
          <cell r="B154" t="str">
            <v>67.642.496/0001-78</v>
          </cell>
          <cell r="C154" t="str">
            <v>Hospital Municipal da Criança e do Adolescente</v>
          </cell>
          <cell r="D154" t="str">
            <v>GRANDE S. PAULO</v>
          </cell>
          <cell r="E154" t="str">
            <v>GUARULHOS</v>
          </cell>
          <cell r="F154" t="str">
            <v>Municipal</v>
          </cell>
          <cell r="G154">
            <v>2281</v>
          </cell>
          <cell r="H154" t="str">
            <v>Direta/OSS</v>
          </cell>
          <cell r="I154">
            <v>40</v>
          </cell>
          <cell r="J154">
            <v>436.81247999999994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30</v>
          </cell>
          <cell r="P154">
            <v>465.75120000000004</v>
          </cell>
          <cell r="Q154">
            <v>20</v>
          </cell>
          <cell r="R154">
            <v>214.27800000000002</v>
          </cell>
          <cell r="S154">
            <v>30</v>
          </cell>
          <cell r="T154">
            <v>444.70056</v>
          </cell>
          <cell r="U154">
            <v>25</v>
          </cell>
          <cell r="V154">
            <v>221.73250000000002</v>
          </cell>
          <cell r="W154">
            <v>30</v>
          </cell>
          <cell r="X154">
            <v>459.71699999999998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A155">
            <v>2080583</v>
          </cell>
          <cell r="B155">
            <v>46392148001787</v>
          </cell>
          <cell r="C155" t="str">
            <v>HOSPITAL MUNICIPAL TIDE SETUBAL</v>
          </cell>
          <cell r="D155" t="str">
            <v>GRANDE S. PAULO</v>
          </cell>
          <cell r="E155" t="str">
            <v>SAO PAULO</v>
          </cell>
          <cell r="F155" t="str">
            <v>Municipal</v>
          </cell>
          <cell r="G155">
            <v>1750</v>
          </cell>
          <cell r="H155" t="str">
            <v>Direta/OSS</v>
          </cell>
          <cell r="I155">
            <v>3590</v>
          </cell>
          <cell r="J155">
            <v>39203.920079999996</v>
          </cell>
          <cell r="K155">
            <v>955</v>
          </cell>
          <cell r="L155">
            <v>11233.798699999999</v>
          </cell>
          <cell r="M155">
            <v>1300</v>
          </cell>
          <cell r="N155">
            <v>13250.848</v>
          </cell>
          <cell r="O155">
            <v>2630</v>
          </cell>
          <cell r="P155">
            <v>40830.855199999998</v>
          </cell>
          <cell r="Q155">
            <v>1410</v>
          </cell>
          <cell r="R155">
            <v>15106.599</v>
          </cell>
          <cell r="S155">
            <v>4280</v>
          </cell>
          <cell r="T155">
            <v>63443.946559999997</v>
          </cell>
          <cell r="U155">
            <v>2185</v>
          </cell>
          <cell r="V155">
            <v>19379.4205</v>
          </cell>
          <cell r="W155">
            <v>4280</v>
          </cell>
          <cell r="X155">
            <v>65586.292000000001</v>
          </cell>
          <cell r="Y155">
            <v>8700</v>
          </cell>
          <cell r="Z155">
            <v>87189.399000000005</v>
          </cell>
          <cell r="AA155">
            <v>7640</v>
          </cell>
          <cell r="AB155">
            <v>120406.3236</v>
          </cell>
          <cell r="AC155">
            <v>4730</v>
          </cell>
        </row>
        <row r="156">
          <cell r="A156">
            <v>2080788</v>
          </cell>
          <cell r="B156">
            <v>46392148002406</v>
          </cell>
          <cell r="C156" t="str">
            <v>HOSPITAL MUNICIPAL DR ALEXANDRE ZAIO</v>
          </cell>
          <cell r="D156" t="str">
            <v>GRANDE S. PAULO</v>
          </cell>
          <cell r="E156" t="str">
            <v>SAO PAULO</v>
          </cell>
          <cell r="F156" t="str">
            <v>Municipal</v>
          </cell>
          <cell r="G156">
            <v>1779</v>
          </cell>
          <cell r="H156" t="str">
            <v>Direta/OSS</v>
          </cell>
          <cell r="I156">
            <v>2695</v>
          </cell>
          <cell r="J156">
            <v>29430.240839999999</v>
          </cell>
          <cell r="K156">
            <v>190</v>
          </cell>
          <cell r="L156">
            <v>2234.9965999999999</v>
          </cell>
          <cell r="M156">
            <v>160</v>
          </cell>
          <cell r="N156">
            <v>1630.8735999999999</v>
          </cell>
          <cell r="O156">
            <v>110</v>
          </cell>
          <cell r="P156">
            <v>1707.7544</v>
          </cell>
          <cell r="Q156">
            <v>1055</v>
          </cell>
          <cell r="R156">
            <v>11303.164500000001</v>
          </cell>
          <cell r="S156">
            <v>550</v>
          </cell>
          <cell r="T156">
            <v>8152.8436000000002</v>
          </cell>
          <cell r="U156">
            <v>1640</v>
          </cell>
          <cell r="V156">
            <v>14545.652000000002</v>
          </cell>
          <cell r="W156">
            <v>550</v>
          </cell>
          <cell r="X156">
            <v>8428.1450000000004</v>
          </cell>
          <cell r="Y156">
            <v>1040</v>
          </cell>
          <cell r="Z156">
            <v>10422.640799999999</v>
          </cell>
          <cell r="AA156">
            <v>310</v>
          </cell>
          <cell r="AB156">
            <v>4885.5969000000005</v>
          </cell>
          <cell r="AC156">
            <v>180</v>
          </cell>
        </row>
        <row r="157">
          <cell r="A157">
            <v>2081091</v>
          </cell>
          <cell r="B157">
            <v>45281144000282</v>
          </cell>
          <cell r="C157" t="str">
            <v>Hospital Municipal de Itapira</v>
          </cell>
          <cell r="D157" t="str">
            <v>S. JOÃO B. VISTA</v>
          </cell>
          <cell r="E157" t="str">
            <v>ITAPIRA</v>
          </cell>
          <cell r="F157" t="str">
            <v>Municipal</v>
          </cell>
          <cell r="G157">
            <v>1744</v>
          </cell>
          <cell r="H157" t="str">
            <v>Direta/OSS</v>
          </cell>
          <cell r="I157">
            <v>110</v>
          </cell>
          <cell r="J157">
            <v>1201.2343199999998</v>
          </cell>
          <cell r="K157">
            <v>20</v>
          </cell>
          <cell r="L157">
            <v>235.2628</v>
          </cell>
          <cell r="M157">
            <v>0</v>
          </cell>
          <cell r="N157">
            <v>0</v>
          </cell>
          <cell r="O157">
            <v>1280</v>
          </cell>
          <cell r="P157">
            <v>19872.051200000002</v>
          </cell>
          <cell r="Q157">
            <v>40</v>
          </cell>
          <cell r="R157">
            <v>428.55600000000004</v>
          </cell>
          <cell r="S157">
            <v>1510</v>
          </cell>
          <cell r="T157">
            <v>22383.26152</v>
          </cell>
          <cell r="U157">
            <v>65</v>
          </cell>
          <cell r="V157">
            <v>576.50450000000001</v>
          </cell>
          <cell r="W157">
            <v>1510</v>
          </cell>
          <cell r="X157">
            <v>23139.089</v>
          </cell>
          <cell r="Y157">
            <v>0</v>
          </cell>
          <cell r="Z157">
            <v>0</v>
          </cell>
          <cell r="AA157">
            <v>3720</v>
          </cell>
          <cell r="AB157">
            <v>58627.162799999998</v>
          </cell>
          <cell r="AC157">
            <v>2300</v>
          </cell>
        </row>
        <row r="158">
          <cell r="A158">
            <v>2081490</v>
          </cell>
          <cell r="B158">
            <v>47018676000176</v>
          </cell>
          <cell r="C158" t="str">
            <v>Rede Municipal Dr. Mário Gatti de Urgência, Emergência e Hospitalar.</v>
          </cell>
          <cell r="D158" t="str">
            <v>CAMPINAS</v>
          </cell>
          <cell r="E158" t="str">
            <v>CAMPINAS</v>
          </cell>
          <cell r="F158" t="str">
            <v>Municipal</v>
          </cell>
          <cell r="G158">
            <v>492</v>
          </cell>
          <cell r="H158" t="str">
            <v>Direta/OSS</v>
          </cell>
          <cell r="I158">
            <v>14965</v>
          </cell>
          <cell r="J158">
            <v>163422.46907999998</v>
          </cell>
          <cell r="K158">
            <v>9435</v>
          </cell>
          <cell r="L158">
            <v>110985.2259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5865</v>
          </cell>
          <cell r="R158">
            <v>62837.023500000003</v>
          </cell>
          <cell r="S158">
            <v>7780</v>
          </cell>
          <cell r="T158">
            <v>115325.67856</v>
          </cell>
          <cell r="U158">
            <v>9100</v>
          </cell>
          <cell r="V158">
            <v>80710.63</v>
          </cell>
          <cell r="W158">
            <v>7780</v>
          </cell>
          <cell r="X158">
            <v>119219.942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A159">
            <v>2081970</v>
          </cell>
          <cell r="B159">
            <v>46392148001353</v>
          </cell>
          <cell r="C159" t="str">
            <v>Hospital Municipal DrArthur Ribeiro de Saboya</v>
          </cell>
          <cell r="D159" t="str">
            <v>GRANDE S. PAULO</v>
          </cell>
          <cell r="E159" t="str">
            <v>SAO PAULO</v>
          </cell>
          <cell r="F159" t="str">
            <v>Municipal</v>
          </cell>
          <cell r="G159">
            <v>1849</v>
          </cell>
          <cell r="H159" t="str">
            <v>Direta/OSS</v>
          </cell>
          <cell r="I159">
            <v>1085</v>
          </cell>
          <cell r="J159">
            <v>11848.538519999998</v>
          </cell>
          <cell r="K159">
            <v>580</v>
          </cell>
          <cell r="L159">
            <v>6822.6211999999996</v>
          </cell>
          <cell r="M159">
            <v>2390</v>
          </cell>
          <cell r="N159">
            <v>24361.1744</v>
          </cell>
          <cell r="O159">
            <v>1500</v>
          </cell>
          <cell r="P159">
            <v>23287.56</v>
          </cell>
          <cell r="Q159">
            <v>425</v>
          </cell>
          <cell r="R159">
            <v>4553.4075000000003</v>
          </cell>
          <cell r="S159">
            <v>2870</v>
          </cell>
          <cell r="T159">
            <v>42543.020239999998</v>
          </cell>
          <cell r="U159">
            <v>660</v>
          </cell>
          <cell r="V159">
            <v>5853.7380000000003</v>
          </cell>
          <cell r="W159">
            <v>2870</v>
          </cell>
          <cell r="X159">
            <v>43979.593000000001</v>
          </cell>
          <cell r="Y159">
            <v>15930</v>
          </cell>
          <cell r="Z159">
            <v>159646.79610000001</v>
          </cell>
          <cell r="AA159">
            <v>4360</v>
          </cell>
          <cell r="AB159">
            <v>68713.556400000001</v>
          </cell>
          <cell r="AC159">
            <v>2700</v>
          </cell>
        </row>
        <row r="160">
          <cell r="A160">
            <v>2082349</v>
          </cell>
          <cell r="B160">
            <v>46522959000198</v>
          </cell>
          <cell r="C160" t="str">
            <v>HOSPITAL DE CLÍNICAS DR. RADAMES NARDINI</v>
          </cell>
          <cell r="D160" t="str">
            <v>GRANDE S. PAULO</v>
          </cell>
          <cell r="E160" t="str">
            <v>MAUA</v>
          </cell>
          <cell r="F160" t="str">
            <v>Municipal</v>
          </cell>
          <cell r="G160">
            <v>2095</v>
          </cell>
          <cell r="H160" t="str">
            <v>Direta/OSS</v>
          </cell>
          <cell r="I160">
            <v>1195</v>
          </cell>
          <cell r="J160">
            <v>13049.77284</v>
          </cell>
          <cell r="K160">
            <v>305</v>
          </cell>
          <cell r="L160">
            <v>3587.7577000000001</v>
          </cell>
          <cell r="M160">
            <v>130</v>
          </cell>
          <cell r="N160">
            <v>1325.0847999999999</v>
          </cell>
          <cell r="O160">
            <v>90</v>
          </cell>
          <cell r="P160">
            <v>1397.2536</v>
          </cell>
          <cell r="Q160">
            <v>470</v>
          </cell>
          <cell r="R160">
            <v>5035.5330000000004</v>
          </cell>
          <cell r="S160">
            <v>2139</v>
          </cell>
          <cell r="T160">
            <v>31707.149927999999</v>
          </cell>
          <cell r="U160">
            <v>730</v>
          </cell>
          <cell r="V160">
            <v>6474.5890000000009</v>
          </cell>
          <cell r="W160">
            <v>2140</v>
          </cell>
          <cell r="X160">
            <v>32793.146000000001</v>
          </cell>
          <cell r="Y160">
            <v>870</v>
          </cell>
          <cell r="Z160">
            <v>8718.9398999999994</v>
          </cell>
          <cell r="AA160">
            <v>250</v>
          </cell>
          <cell r="AB160">
            <v>3939.9974999999999</v>
          </cell>
          <cell r="AC160">
            <v>160</v>
          </cell>
        </row>
        <row r="161">
          <cell r="A161">
            <v>2082381</v>
          </cell>
          <cell r="B161">
            <v>45709920000111</v>
          </cell>
          <cell r="C161" t="str">
            <v>Hospital municipal Júlia Pinto Caldeira</v>
          </cell>
          <cell r="D161" t="str">
            <v>BARRETOS</v>
          </cell>
          <cell r="E161" t="str">
            <v>BEBEDOURO</v>
          </cell>
          <cell r="F161" t="str">
            <v>Municipal</v>
          </cell>
          <cell r="G161">
            <v>2189</v>
          </cell>
          <cell r="H161" t="str">
            <v>Direta/OSS</v>
          </cell>
          <cell r="I161">
            <v>750</v>
          </cell>
          <cell r="J161">
            <v>8190.2339999999995</v>
          </cell>
          <cell r="K161">
            <v>205</v>
          </cell>
          <cell r="L161">
            <v>2411.4436999999998</v>
          </cell>
          <cell r="M161">
            <v>50</v>
          </cell>
          <cell r="N161">
            <v>509.64799999999997</v>
          </cell>
          <cell r="O161">
            <v>0</v>
          </cell>
          <cell r="P161">
            <v>0</v>
          </cell>
          <cell r="Q161">
            <v>295</v>
          </cell>
          <cell r="R161">
            <v>3160.6005</v>
          </cell>
          <cell r="S161">
            <v>580</v>
          </cell>
          <cell r="T161">
            <v>8597.5441599999995</v>
          </cell>
          <cell r="U161">
            <v>455</v>
          </cell>
          <cell r="V161">
            <v>4035.5315000000005</v>
          </cell>
          <cell r="W161">
            <v>580</v>
          </cell>
          <cell r="X161">
            <v>8887.8619999999992</v>
          </cell>
          <cell r="Y161">
            <v>357</v>
          </cell>
          <cell r="Z161">
            <v>3577.77189</v>
          </cell>
          <cell r="AA161">
            <v>0</v>
          </cell>
          <cell r="AB161">
            <v>0</v>
          </cell>
          <cell r="AC161">
            <v>0</v>
          </cell>
        </row>
        <row r="162">
          <cell r="A162">
            <v>2082411</v>
          </cell>
          <cell r="B162">
            <v>55021455000185</v>
          </cell>
          <cell r="C162" t="str">
            <v>Hospital Municipal Dr Guido Guida</v>
          </cell>
          <cell r="D162" t="str">
            <v>GRANDE S. PAULO</v>
          </cell>
          <cell r="E162" t="str">
            <v>POA</v>
          </cell>
          <cell r="F162" t="str">
            <v>Municipal</v>
          </cell>
          <cell r="G162">
            <v>2195</v>
          </cell>
          <cell r="H162" t="str">
            <v>Direta/OSS</v>
          </cell>
          <cell r="I162">
            <v>360</v>
          </cell>
          <cell r="J162">
            <v>3931.3123199999995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160</v>
          </cell>
          <cell r="P162">
            <v>2484.0064000000002</v>
          </cell>
          <cell r="Q162">
            <v>140</v>
          </cell>
          <cell r="R162">
            <v>1499.9460000000001</v>
          </cell>
          <cell r="S162">
            <v>150</v>
          </cell>
          <cell r="T162">
            <v>2223.5028000000002</v>
          </cell>
          <cell r="U162">
            <v>220</v>
          </cell>
          <cell r="V162">
            <v>1951.2460000000001</v>
          </cell>
          <cell r="W162">
            <v>140</v>
          </cell>
          <cell r="X162">
            <v>2145.346</v>
          </cell>
          <cell r="Y162">
            <v>0</v>
          </cell>
          <cell r="Z162">
            <v>0</v>
          </cell>
          <cell r="AA162">
            <v>460</v>
          </cell>
          <cell r="AB162">
            <v>7249.5954000000002</v>
          </cell>
          <cell r="AC162">
            <v>280</v>
          </cell>
        </row>
        <row r="163">
          <cell r="A163">
            <v>2082594</v>
          </cell>
          <cell r="B163">
            <v>59307595000175</v>
          </cell>
          <cell r="C163" t="str">
            <v>COMPLEXO HOSPITALAR MUNICIPAL</v>
          </cell>
          <cell r="D163" t="str">
            <v>GRANDE S. PAULO</v>
          </cell>
          <cell r="E163" t="str">
            <v>SAO CAETANO DO SUL</v>
          </cell>
          <cell r="F163" t="str">
            <v>Municipal</v>
          </cell>
          <cell r="G163">
            <v>617</v>
          </cell>
          <cell r="H163" t="str">
            <v>Direta/OSS</v>
          </cell>
          <cell r="I163">
            <v>2995</v>
          </cell>
          <cell r="J163">
            <v>32706.334439999999</v>
          </cell>
          <cell r="K163">
            <v>795</v>
          </cell>
          <cell r="L163">
            <v>9351.6962999999996</v>
          </cell>
          <cell r="M163">
            <v>210</v>
          </cell>
          <cell r="N163">
            <v>2140.5216</v>
          </cell>
          <cell r="O163">
            <v>0</v>
          </cell>
          <cell r="P163">
            <v>0</v>
          </cell>
          <cell r="Q163">
            <v>1175</v>
          </cell>
          <cell r="R163">
            <v>12588.8325</v>
          </cell>
          <cell r="S163">
            <v>970</v>
          </cell>
          <cell r="T163">
            <v>14378.65144</v>
          </cell>
          <cell r="U163">
            <v>1820</v>
          </cell>
          <cell r="V163">
            <v>16142.126000000002</v>
          </cell>
          <cell r="W163">
            <v>970</v>
          </cell>
          <cell r="X163">
            <v>14864.183000000001</v>
          </cell>
          <cell r="Y163">
            <v>1390</v>
          </cell>
          <cell r="Z163">
            <v>13930.2603</v>
          </cell>
          <cell r="AA163">
            <v>0</v>
          </cell>
          <cell r="AB163">
            <v>0</v>
          </cell>
          <cell r="AC163">
            <v>0</v>
          </cell>
        </row>
        <row r="164">
          <cell r="A164">
            <v>2082829</v>
          </cell>
          <cell r="B164">
            <v>46392148002678</v>
          </cell>
          <cell r="C164" t="str">
            <v>Hospital MUnicipal Professor Dr. Alípio Correa Netto</v>
          </cell>
          <cell r="D164" t="str">
            <v>GRANDE S. PAULO</v>
          </cell>
          <cell r="E164" t="str">
            <v>SAO PAULO</v>
          </cell>
          <cell r="F164" t="str">
            <v>Municipal</v>
          </cell>
          <cell r="G164">
            <v>1812</v>
          </cell>
          <cell r="H164" t="str">
            <v>Direta/OSS</v>
          </cell>
          <cell r="I164">
            <v>1795</v>
          </cell>
          <cell r="J164">
            <v>19601.960039999998</v>
          </cell>
          <cell r="K164">
            <v>130</v>
          </cell>
          <cell r="L164">
            <v>1529.2082</v>
          </cell>
          <cell r="M164">
            <v>0</v>
          </cell>
          <cell r="N164">
            <v>0</v>
          </cell>
          <cell r="O164">
            <v>180</v>
          </cell>
          <cell r="P164">
            <v>2794.5072</v>
          </cell>
          <cell r="Q164">
            <v>705</v>
          </cell>
          <cell r="R164">
            <v>7553.2995000000001</v>
          </cell>
          <cell r="S164">
            <v>1170</v>
          </cell>
          <cell r="T164">
            <v>17343.321840000001</v>
          </cell>
          <cell r="U164">
            <v>1090</v>
          </cell>
          <cell r="V164">
            <v>9667.5370000000003</v>
          </cell>
          <cell r="W164">
            <v>1170</v>
          </cell>
          <cell r="X164">
            <v>17928.963</v>
          </cell>
          <cell r="Y164">
            <v>0</v>
          </cell>
          <cell r="Z164">
            <v>0</v>
          </cell>
          <cell r="AA164">
            <v>510</v>
          </cell>
          <cell r="AB164">
            <v>8037.5949000000001</v>
          </cell>
          <cell r="AC164">
            <v>310</v>
          </cell>
        </row>
        <row r="165">
          <cell r="A165">
            <v>2082861</v>
          </cell>
          <cell r="B165" t="str">
            <v>453831060013-93</v>
          </cell>
          <cell r="C165" t="str">
            <v>Hospital Municipal de Urgência</v>
          </cell>
          <cell r="D165" t="str">
            <v>GRANDE S. PAULO</v>
          </cell>
          <cell r="E165" t="str">
            <v>GUARULHOS</v>
          </cell>
          <cell r="F165" t="str">
            <v>Municipal</v>
          </cell>
          <cell r="G165">
            <v>1953</v>
          </cell>
          <cell r="H165" t="str">
            <v>Direta/OSS</v>
          </cell>
          <cell r="I165">
            <v>0</v>
          </cell>
          <cell r="J165">
            <v>0</v>
          </cell>
          <cell r="K165">
            <v>640</v>
          </cell>
          <cell r="L165">
            <v>7528.4096</v>
          </cell>
          <cell r="M165">
            <v>0</v>
          </cell>
          <cell r="N165">
            <v>0</v>
          </cell>
          <cell r="O165">
            <v>700</v>
          </cell>
          <cell r="P165">
            <v>10867.528</v>
          </cell>
          <cell r="Q165">
            <v>0</v>
          </cell>
          <cell r="R165">
            <v>0</v>
          </cell>
          <cell r="S165">
            <v>1170</v>
          </cell>
          <cell r="T165">
            <v>17343.321840000001</v>
          </cell>
          <cell r="U165">
            <v>0</v>
          </cell>
          <cell r="V165">
            <v>0</v>
          </cell>
          <cell r="W165">
            <v>1160</v>
          </cell>
          <cell r="X165">
            <v>17775.723999999998</v>
          </cell>
          <cell r="Y165">
            <v>0</v>
          </cell>
          <cell r="Z165">
            <v>0</v>
          </cell>
          <cell r="AA165">
            <v>2040</v>
          </cell>
          <cell r="AB165">
            <v>32150.3796</v>
          </cell>
          <cell r="AC165">
            <v>1260</v>
          </cell>
        </row>
        <row r="166">
          <cell r="A166">
            <v>2083272</v>
          </cell>
          <cell r="B166">
            <v>12444716000167</v>
          </cell>
          <cell r="C166" t="str">
            <v>HOSPITAL MUNICIPAL DE BERTIOGA</v>
          </cell>
          <cell r="D166" t="str">
            <v>BAIXADA SANTISTA</v>
          </cell>
          <cell r="E166" t="str">
            <v>BERTIOGA</v>
          </cell>
          <cell r="F166" t="str">
            <v>Municipal</v>
          </cell>
          <cell r="G166">
            <v>1928</v>
          </cell>
          <cell r="H166" t="str">
            <v>Direta/OSS</v>
          </cell>
          <cell r="I166">
            <v>870</v>
          </cell>
          <cell r="J166">
            <v>9500.6714400000001</v>
          </cell>
          <cell r="K166">
            <v>50</v>
          </cell>
          <cell r="L166">
            <v>588.15700000000004</v>
          </cell>
          <cell r="M166">
            <v>80</v>
          </cell>
          <cell r="N166">
            <v>815.43679999999995</v>
          </cell>
          <cell r="O166">
            <v>50</v>
          </cell>
          <cell r="P166">
            <v>776.25200000000007</v>
          </cell>
          <cell r="Q166">
            <v>340</v>
          </cell>
          <cell r="R166">
            <v>3642.7260000000001</v>
          </cell>
          <cell r="S166">
            <v>700</v>
          </cell>
          <cell r="T166">
            <v>10376.3464</v>
          </cell>
          <cell r="U166">
            <v>530</v>
          </cell>
          <cell r="V166">
            <v>4700.7290000000003</v>
          </cell>
          <cell r="W166">
            <v>700</v>
          </cell>
          <cell r="X166">
            <v>10726.73</v>
          </cell>
          <cell r="Y166">
            <v>520</v>
          </cell>
          <cell r="Z166">
            <v>5211.3203999999996</v>
          </cell>
          <cell r="AA166">
            <v>150</v>
          </cell>
          <cell r="AB166">
            <v>2363.9985000000001</v>
          </cell>
          <cell r="AC166">
            <v>100</v>
          </cell>
        </row>
        <row r="167">
          <cell r="A167">
            <v>2084023</v>
          </cell>
          <cell r="B167">
            <v>452796430001454</v>
          </cell>
          <cell r="C167" t="str">
            <v>Hospital Municipal de Nazare Paulista</v>
          </cell>
          <cell r="D167" t="str">
            <v>CAMPINAS</v>
          </cell>
          <cell r="E167" t="str">
            <v>NAZARE PAULISTA</v>
          </cell>
          <cell r="F167" t="str">
            <v>Municipal</v>
          </cell>
          <cell r="G167">
            <v>2689</v>
          </cell>
          <cell r="H167" t="str">
            <v>Direta/OSS</v>
          </cell>
          <cell r="I167">
            <v>30</v>
          </cell>
          <cell r="J167">
            <v>327.60935999999998</v>
          </cell>
          <cell r="K167">
            <v>50</v>
          </cell>
          <cell r="L167">
            <v>588.15700000000004</v>
          </cell>
          <cell r="M167">
            <v>30</v>
          </cell>
          <cell r="N167">
            <v>305.78879999999998</v>
          </cell>
          <cell r="O167">
            <v>20</v>
          </cell>
          <cell r="P167">
            <v>310.50080000000003</v>
          </cell>
          <cell r="Q167">
            <v>10</v>
          </cell>
          <cell r="R167">
            <v>107.13900000000001</v>
          </cell>
          <cell r="S167">
            <v>30</v>
          </cell>
          <cell r="T167">
            <v>444.70056</v>
          </cell>
          <cell r="U167">
            <v>20</v>
          </cell>
          <cell r="V167">
            <v>177.38600000000002</v>
          </cell>
          <cell r="W167">
            <v>30</v>
          </cell>
          <cell r="X167">
            <v>459.71699999999998</v>
          </cell>
          <cell r="Y167">
            <v>170</v>
          </cell>
          <cell r="Z167">
            <v>1703.7009</v>
          </cell>
          <cell r="AA167">
            <v>50</v>
          </cell>
          <cell r="AB167">
            <v>787.99950000000001</v>
          </cell>
          <cell r="AC167">
            <v>30</v>
          </cell>
        </row>
        <row r="168">
          <cell r="A168">
            <v>2084139</v>
          </cell>
          <cell r="B168">
            <v>46392148002830</v>
          </cell>
          <cell r="C168" t="str">
            <v>Hosspital Municipal Dr Benedicto Montenegro</v>
          </cell>
          <cell r="D168" t="str">
            <v>GRANDE S. PAULO</v>
          </cell>
          <cell r="E168" t="str">
            <v>SAO PAULO</v>
          </cell>
          <cell r="F168" t="str">
            <v>Municipal</v>
          </cell>
          <cell r="G168">
            <v>1806</v>
          </cell>
          <cell r="H168" t="str">
            <v>Direta/OSS</v>
          </cell>
          <cell r="I168">
            <v>2695</v>
          </cell>
          <cell r="J168">
            <v>29430.240839999999</v>
          </cell>
          <cell r="K168">
            <v>190</v>
          </cell>
          <cell r="L168">
            <v>2234.9965999999999</v>
          </cell>
          <cell r="M168">
            <v>160</v>
          </cell>
          <cell r="N168">
            <v>1630.8735999999999</v>
          </cell>
          <cell r="O168">
            <v>140</v>
          </cell>
          <cell r="P168">
            <v>2173.5056</v>
          </cell>
          <cell r="Q168">
            <v>1055</v>
          </cell>
          <cell r="R168">
            <v>11303.164500000001</v>
          </cell>
          <cell r="S168">
            <v>580</v>
          </cell>
          <cell r="T168">
            <v>8597.5441599999995</v>
          </cell>
          <cell r="U168">
            <v>1640</v>
          </cell>
          <cell r="V168">
            <v>14545.652000000002</v>
          </cell>
          <cell r="W168">
            <v>580</v>
          </cell>
          <cell r="X168">
            <v>8887.8619999999992</v>
          </cell>
          <cell r="Y168">
            <v>1040</v>
          </cell>
          <cell r="Z168">
            <v>10422.640799999999</v>
          </cell>
          <cell r="AA168">
            <v>410</v>
          </cell>
          <cell r="AB168">
            <v>6461.5959000000003</v>
          </cell>
          <cell r="AC168">
            <v>250</v>
          </cell>
        </row>
        <row r="169">
          <cell r="A169">
            <v>2084473</v>
          </cell>
          <cell r="B169">
            <v>46392148000977</v>
          </cell>
          <cell r="C169" t="str">
            <v>HOSPITAL MUNICIPAL DR IGNÁCIO PROENÇA DE GOUVEA</v>
          </cell>
          <cell r="D169" t="str">
            <v>GRANDE S. PAULO</v>
          </cell>
          <cell r="E169" t="str">
            <v>SAO PAULO</v>
          </cell>
          <cell r="F169" t="str">
            <v>Municipal</v>
          </cell>
          <cell r="G169">
            <v>1965</v>
          </cell>
          <cell r="H169" t="str">
            <v>Direta/OSS</v>
          </cell>
          <cell r="I169">
            <v>7185</v>
          </cell>
          <cell r="J169">
            <v>78462.441719999988</v>
          </cell>
          <cell r="K169">
            <v>480</v>
          </cell>
          <cell r="L169">
            <v>5646.3072000000002</v>
          </cell>
          <cell r="M169">
            <v>2340</v>
          </cell>
          <cell r="N169">
            <v>23851.526399999999</v>
          </cell>
          <cell r="O169">
            <v>1580</v>
          </cell>
          <cell r="P169">
            <v>24529.563200000001</v>
          </cell>
          <cell r="Q169">
            <v>2815</v>
          </cell>
          <cell r="R169">
            <v>30159.628500000003</v>
          </cell>
          <cell r="S169">
            <v>2330</v>
          </cell>
          <cell r="T169">
            <v>34538.410159999999</v>
          </cell>
          <cell r="U169">
            <v>4365</v>
          </cell>
          <cell r="V169">
            <v>38714.494500000001</v>
          </cell>
          <cell r="W169">
            <v>2330</v>
          </cell>
          <cell r="X169">
            <v>35704.686999999998</v>
          </cell>
          <cell r="Y169">
            <v>15660</v>
          </cell>
          <cell r="Z169">
            <v>156940.91820000001</v>
          </cell>
          <cell r="AA169">
            <v>4580</v>
          </cell>
          <cell r="AB169">
            <v>72180.754199999996</v>
          </cell>
          <cell r="AC169">
            <v>2840</v>
          </cell>
        </row>
        <row r="170">
          <cell r="A170">
            <v>2085976</v>
          </cell>
          <cell r="B170">
            <v>46523064000178</v>
          </cell>
          <cell r="C170" t="str">
            <v>Unidade Mista de Saúde Rosa Santa Pasin Aguiar</v>
          </cell>
          <cell r="D170" t="str">
            <v>GRANDE S. PAULO</v>
          </cell>
          <cell r="E170" t="str">
            <v>CAIEIRAS</v>
          </cell>
          <cell r="F170" t="str">
            <v>Municipal</v>
          </cell>
          <cell r="G170">
            <v>2423</v>
          </cell>
          <cell r="H170" t="str">
            <v>Direta/OSS</v>
          </cell>
          <cell r="I170">
            <v>515</v>
          </cell>
          <cell r="J170">
            <v>5623.9606799999992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200</v>
          </cell>
          <cell r="R170">
            <v>2142.7800000000002</v>
          </cell>
          <cell r="S170">
            <v>120</v>
          </cell>
          <cell r="T170">
            <v>1778.80224</v>
          </cell>
          <cell r="U170">
            <v>315</v>
          </cell>
          <cell r="V170">
            <v>2793.8295000000003</v>
          </cell>
          <cell r="W170">
            <v>110</v>
          </cell>
          <cell r="X170">
            <v>1685.6289999999999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A171">
            <v>2087219</v>
          </cell>
          <cell r="B171" t="str">
            <v>45.780.095/0001-41</v>
          </cell>
          <cell r="C171" t="str">
            <v>HOSPITAL DAS CLINICAS DE CAMPO LIMPO PAULISTA</v>
          </cell>
          <cell r="D171" t="str">
            <v>CAMPINAS</v>
          </cell>
          <cell r="E171" t="str">
            <v>CAMPO LIMPO PAULISTA</v>
          </cell>
          <cell r="F171" t="str">
            <v>Municipal</v>
          </cell>
          <cell r="G171">
            <v>2134</v>
          </cell>
          <cell r="H171" t="str">
            <v>Direta/OSS</v>
          </cell>
          <cell r="I171">
            <v>350</v>
          </cell>
          <cell r="J171">
            <v>3822.1091999999999</v>
          </cell>
          <cell r="K171">
            <v>280</v>
          </cell>
          <cell r="L171">
            <v>3293.6792</v>
          </cell>
          <cell r="M171">
            <v>60</v>
          </cell>
          <cell r="N171">
            <v>611.57759999999996</v>
          </cell>
          <cell r="O171">
            <v>120</v>
          </cell>
          <cell r="P171">
            <v>1863.0048000000002</v>
          </cell>
          <cell r="Q171">
            <v>140</v>
          </cell>
          <cell r="R171">
            <v>1499.9460000000001</v>
          </cell>
          <cell r="S171">
            <v>640</v>
          </cell>
          <cell r="T171">
            <v>9486.9452799999999</v>
          </cell>
          <cell r="U171">
            <v>215</v>
          </cell>
          <cell r="V171">
            <v>1906.8995000000002</v>
          </cell>
          <cell r="W171">
            <v>640</v>
          </cell>
          <cell r="X171">
            <v>9807.2960000000003</v>
          </cell>
          <cell r="Y171">
            <v>400</v>
          </cell>
          <cell r="Z171">
            <v>4008.7080000000001</v>
          </cell>
          <cell r="AA171">
            <v>350</v>
          </cell>
          <cell r="AB171">
            <v>5515.9965000000002</v>
          </cell>
          <cell r="AC171">
            <v>210</v>
          </cell>
        </row>
        <row r="172">
          <cell r="A172">
            <v>2087618</v>
          </cell>
          <cell r="B172">
            <v>9627870000160</v>
          </cell>
          <cell r="C172" t="str">
            <v>INSTITUTO MORIAH</v>
          </cell>
          <cell r="D172" t="str">
            <v>SOROCABA</v>
          </cell>
          <cell r="E172" t="str">
            <v>VOTORANTIM</v>
          </cell>
          <cell r="F172" t="str">
            <v>Municipal</v>
          </cell>
          <cell r="G172">
            <v>2193</v>
          </cell>
          <cell r="H172" t="str">
            <v>Direta/OSS</v>
          </cell>
          <cell r="I172">
            <v>1495</v>
          </cell>
          <cell r="J172">
            <v>16325.866439999998</v>
          </cell>
          <cell r="K172">
            <v>640</v>
          </cell>
          <cell r="L172">
            <v>7528.4096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585</v>
          </cell>
          <cell r="R172">
            <v>6267.6315000000004</v>
          </cell>
          <cell r="S172">
            <v>970</v>
          </cell>
          <cell r="T172">
            <v>14378.65144</v>
          </cell>
          <cell r="U172">
            <v>910</v>
          </cell>
          <cell r="V172">
            <v>8071.063000000001</v>
          </cell>
          <cell r="W172">
            <v>970</v>
          </cell>
          <cell r="X172">
            <v>14864.183000000001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A173">
            <v>2087715</v>
          </cell>
          <cell r="B173">
            <v>13843145000104</v>
          </cell>
          <cell r="C173" t="str">
            <v>Hospital e maternidade Municipal Governador Mario Covas</v>
          </cell>
          <cell r="D173" t="str">
            <v>CAMPINAS</v>
          </cell>
          <cell r="E173" t="str">
            <v>HORTOLANDIA</v>
          </cell>
          <cell r="F173" t="str">
            <v>Municipal</v>
          </cell>
          <cell r="G173">
            <v>581</v>
          </cell>
          <cell r="H173" t="str">
            <v>Direta/OSS</v>
          </cell>
          <cell r="I173">
            <v>1495</v>
          </cell>
          <cell r="J173">
            <v>16325.866439999998</v>
          </cell>
          <cell r="K173">
            <v>1150</v>
          </cell>
          <cell r="L173">
            <v>13527.611000000001</v>
          </cell>
          <cell r="M173">
            <v>520</v>
          </cell>
          <cell r="N173">
            <v>5300.3391999999994</v>
          </cell>
          <cell r="O173">
            <v>700</v>
          </cell>
          <cell r="P173">
            <v>10867.528</v>
          </cell>
          <cell r="Q173">
            <v>585</v>
          </cell>
          <cell r="R173">
            <v>6267.6315000000004</v>
          </cell>
          <cell r="S173">
            <v>1940</v>
          </cell>
          <cell r="T173">
            <v>28757.302879999999</v>
          </cell>
          <cell r="U173">
            <v>910</v>
          </cell>
          <cell r="V173">
            <v>8071.063000000001</v>
          </cell>
          <cell r="W173">
            <v>1940</v>
          </cell>
          <cell r="X173">
            <v>29728.366000000002</v>
          </cell>
          <cell r="Y173">
            <v>3480</v>
          </cell>
          <cell r="Z173">
            <v>34875.759599999998</v>
          </cell>
          <cell r="AA173">
            <v>2040</v>
          </cell>
          <cell r="AB173">
            <v>32150.3796</v>
          </cell>
          <cell r="AC173">
            <v>1260</v>
          </cell>
        </row>
        <row r="174">
          <cell r="A174">
            <v>2092395</v>
          </cell>
          <cell r="B174">
            <v>45355575000165</v>
          </cell>
          <cell r="C174" t="str">
            <v>HOSPITAL E MATERNIDADE MUNICIPAL DE IBATE</v>
          </cell>
          <cell r="D174" t="str">
            <v>ARARAQUARA</v>
          </cell>
          <cell r="E174" t="str">
            <v>IBATE</v>
          </cell>
          <cell r="F174" t="str">
            <v>Municipal</v>
          </cell>
          <cell r="G174">
            <v>2197</v>
          </cell>
          <cell r="H174" t="str">
            <v>Direta/OSS</v>
          </cell>
          <cell r="I174">
            <v>0</v>
          </cell>
          <cell r="J174">
            <v>0</v>
          </cell>
          <cell r="K174">
            <v>70</v>
          </cell>
          <cell r="L174">
            <v>823.41980000000001</v>
          </cell>
          <cell r="M174">
            <v>0</v>
          </cell>
          <cell r="N174">
            <v>0</v>
          </cell>
          <cell r="O174">
            <v>80</v>
          </cell>
          <cell r="P174">
            <v>1242.0032000000001</v>
          </cell>
          <cell r="Q174">
            <v>0</v>
          </cell>
          <cell r="R174">
            <v>0</v>
          </cell>
          <cell r="S174">
            <v>90</v>
          </cell>
          <cell r="T174">
            <v>1334.10168</v>
          </cell>
          <cell r="U174">
            <v>0</v>
          </cell>
          <cell r="V174">
            <v>0</v>
          </cell>
          <cell r="W174">
            <v>90</v>
          </cell>
          <cell r="X174">
            <v>1379.1510000000001</v>
          </cell>
          <cell r="Y174">
            <v>0</v>
          </cell>
          <cell r="Z174">
            <v>0</v>
          </cell>
          <cell r="AA174">
            <v>230</v>
          </cell>
          <cell r="AB174">
            <v>3624.7977000000001</v>
          </cell>
          <cell r="AC174">
            <v>140</v>
          </cell>
        </row>
        <row r="175">
          <cell r="A175">
            <v>2096196</v>
          </cell>
          <cell r="B175">
            <v>66518267001821</v>
          </cell>
          <cell r="C175" t="str">
            <v>Hospital Municipal Enfermeiro Antonio Policarpo de Oliveira</v>
          </cell>
          <cell r="D175" t="str">
            <v>GRANDE S. PAULO</v>
          </cell>
          <cell r="E175" t="str">
            <v>CAJAMAR</v>
          </cell>
          <cell r="F175" t="str">
            <v>Municipal</v>
          </cell>
          <cell r="G175">
            <v>2156</v>
          </cell>
          <cell r="H175" t="str">
            <v>Direta/OSS</v>
          </cell>
          <cell r="I175">
            <v>300</v>
          </cell>
          <cell r="J175">
            <v>3276.0935999999997</v>
          </cell>
          <cell r="K175">
            <v>80</v>
          </cell>
          <cell r="L175">
            <v>941.05119999999999</v>
          </cell>
          <cell r="M175">
            <v>0</v>
          </cell>
          <cell r="N175">
            <v>0</v>
          </cell>
          <cell r="O175">
            <v>90</v>
          </cell>
          <cell r="P175">
            <v>1397.2536</v>
          </cell>
          <cell r="Q175">
            <v>115</v>
          </cell>
          <cell r="R175">
            <v>1232.0985000000001</v>
          </cell>
          <cell r="S175">
            <v>100</v>
          </cell>
          <cell r="T175">
            <v>1482.3352</v>
          </cell>
          <cell r="U175">
            <v>180</v>
          </cell>
          <cell r="V175">
            <v>1596.4740000000002</v>
          </cell>
          <cell r="W175">
            <v>90</v>
          </cell>
          <cell r="X175">
            <v>1379.1510000000001</v>
          </cell>
          <cell r="Y175">
            <v>0</v>
          </cell>
          <cell r="Z175">
            <v>0</v>
          </cell>
          <cell r="AA175">
            <v>250</v>
          </cell>
          <cell r="AB175">
            <v>3939.9974999999999</v>
          </cell>
          <cell r="AC175">
            <v>160</v>
          </cell>
        </row>
        <row r="176">
          <cell r="A176">
            <v>2096498</v>
          </cell>
          <cell r="B176">
            <v>59015438000196</v>
          </cell>
          <cell r="C176" t="str">
            <v>Hospital Municipal Dr. Tabajara Ramos</v>
          </cell>
          <cell r="D176" t="str">
            <v>S. JOÃO B. VISTA</v>
          </cell>
          <cell r="E176" t="str">
            <v>MOGI GUACU</v>
          </cell>
          <cell r="F176" t="str">
            <v>Municipal</v>
          </cell>
          <cell r="G176">
            <v>2282</v>
          </cell>
          <cell r="H176" t="str">
            <v>Direta/OSS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1560</v>
          </cell>
          <cell r="T176">
            <v>23124.429120000001</v>
          </cell>
          <cell r="U176">
            <v>0</v>
          </cell>
          <cell r="V176">
            <v>0</v>
          </cell>
          <cell r="W176">
            <v>1550</v>
          </cell>
          <cell r="X176">
            <v>23752.045000000002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A177">
            <v>2698471</v>
          </cell>
          <cell r="B177">
            <v>58200015000183</v>
          </cell>
          <cell r="C177" t="str">
            <v>Hospital Athur Domingues Pinto</v>
          </cell>
          <cell r="D177" t="str">
            <v>BAIXADA SANTISTA</v>
          </cell>
          <cell r="E177" t="str">
            <v>SANTOS</v>
          </cell>
          <cell r="F177" t="str">
            <v>Municipal</v>
          </cell>
          <cell r="G177">
            <v>2090</v>
          </cell>
          <cell r="H177" t="str">
            <v>Direta/OSS</v>
          </cell>
          <cell r="I177">
            <v>700</v>
          </cell>
          <cell r="J177">
            <v>7644.2183999999997</v>
          </cell>
          <cell r="K177">
            <v>805</v>
          </cell>
          <cell r="L177">
            <v>9469.3276999999998</v>
          </cell>
          <cell r="M177">
            <v>170</v>
          </cell>
          <cell r="N177">
            <v>1732.8031999999998</v>
          </cell>
          <cell r="O177">
            <v>320</v>
          </cell>
          <cell r="P177">
            <v>4968.0128000000004</v>
          </cell>
          <cell r="Q177">
            <v>275</v>
          </cell>
          <cell r="R177">
            <v>2946.3225000000002</v>
          </cell>
          <cell r="S177">
            <v>190</v>
          </cell>
          <cell r="T177">
            <v>2816.4368800000002</v>
          </cell>
          <cell r="U177">
            <v>425</v>
          </cell>
          <cell r="V177">
            <v>3769.4525000000003</v>
          </cell>
          <cell r="W177">
            <v>190</v>
          </cell>
          <cell r="X177">
            <v>2911.5410000000002</v>
          </cell>
          <cell r="Y177">
            <v>1150</v>
          </cell>
          <cell r="Z177">
            <v>11525.0355</v>
          </cell>
          <cell r="AA177">
            <v>920</v>
          </cell>
          <cell r="AB177">
            <v>14499.1908</v>
          </cell>
          <cell r="AC177">
            <v>560</v>
          </cell>
        </row>
        <row r="178">
          <cell r="A178">
            <v>2716097</v>
          </cell>
          <cell r="B178">
            <v>61699567009068</v>
          </cell>
          <cell r="C178" t="str">
            <v>COMPLEXO HOSPITALAR IRMA DULCE OSS</v>
          </cell>
          <cell r="D178" t="str">
            <v>BAIXADA SANTISTA</v>
          </cell>
          <cell r="E178" t="str">
            <v>PRAIA GRANDE</v>
          </cell>
          <cell r="F178" t="str">
            <v>Municipal</v>
          </cell>
          <cell r="G178">
            <v>1748</v>
          </cell>
          <cell r="H178" t="str">
            <v>Direta/OSS</v>
          </cell>
          <cell r="I178">
            <v>5390</v>
          </cell>
          <cell r="J178">
            <v>58860.481679999997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2110</v>
          </cell>
          <cell r="R178">
            <v>22606.329000000002</v>
          </cell>
          <cell r="S178">
            <v>2800</v>
          </cell>
          <cell r="T178">
            <v>41505.385600000001</v>
          </cell>
          <cell r="U178">
            <v>3275</v>
          </cell>
          <cell r="V178">
            <v>29046.957500000004</v>
          </cell>
          <cell r="W178">
            <v>2800</v>
          </cell>
          <cell r="X178">
            <v>42906.92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A179">
            <v>2749319</v>
          </cell>
          <cell r="B179">
            <v>61699567008924</v>
          </cell>
          <cell r="C179" t="str">
            <v>SPDM - Associação para o Desenvolvimento da Medicina / Hospital Municipal Universitário de Taubaté</v>
          </cell>
          <cell r="D179" t="str">
            <v>TAUBATÉ</v>
          </cell>
          <cell r="E179" t="str">
            <v>TAUBATE</v>
          </cell>
          <cell r="F179" t="str">
            <v>Municipal</v>
          </cell>
          <cell r="G179">
            <v>2061</v>
          </cell>
          <cell r="H179" t="str">
            <v>Direta/OSS</v>
          </cell>
          <cell r="I179">
            <v>155</v>
          </cell>
          <cell r="J179">
            <v>1692.6483599999999</v>
          </cell>
          <cell r="K179">
            <v>775</v>
          </cell>
          <cell r="L179">
            <v>9116.4334999999992</v>
          </cell>
          <cell r="M179">
            <v>1270</v>
          </cell>
          <cell r="N179">
            <v>12945.0592</v>
          </cell>
          <cell r="O179">
            <v>850</v>
          </cell>
          <cell r="P179">
            <v>13196.284</v>
          </cell>
          <cell r="Q179">
            <v>60</v>
          </cell>
          <cell r="R179">
            <v>642.83400000000006</v>
          </cell>
          <cell r="S179">
            <v>870</v>
          </cell>
          <cell r="T179">
            <v>12896.31624</v>
          </cell>
          <cell r="U179">
            <v>95</v>
          </cell>
          <cell r="V179">
            <v>842.58350000000007</v>
          </cell>
          <cell r="W179">
            <v>870</v>
          </cell>
          <cell r="X179">
            <v>13331.793</v>
          </cell>
          <cell r="Y179">
            <v>8450</v>
          </cell>
          <cell r="Z179">
            <v>84683.9565</v>
          </cell>
          <cell r="AA179">
            <v>2480</v>
          </cell>
          <cell r="AB179">
            <v>39084.775200000004</v>
          </cell>
          <cell r="AC179">
            <v>1530</v>
          </cell>
        </row>
        <row r="180">
          <cell r="A180">
            <v>2750538</v>
          </cell>
          <cell r="B180">
            <v>57326118000121</v>
          </cell>
          <cell r="C180" t="str">
            <v>Autarquia Hospital Municipal de Iepê</v>
          </cell>
          <cell r="D180" t="str">
            <v>PRESIDENTE PRUDENTE</v>
          </cell>
          <cell r="E180" t="str">
            <v>IEPE</v>
          </cell>
          <cell r="F180" t="str">
            <v>Municipal</v>
          </cell>
          <cell r="G180">
            <v>2040</v>
          </cell>
          <cell r="H180" t="str">
            <v>Direta/OSS</v>
          </cell>
          <cell r="I180">
            <v>20</v>
          </cell>
          <cell r="J180">
            <v>218.40623999999997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5</v>
          </cell>
          <cell r="R180">
            <v>53.569500000000005</v>
          </cell>
          <cell r="S180">
            <v>20</v>
          </cell>
          <cell r="T180">
            <v>296.46704</v>
          </cell>
          <cell r="U180">
            <v>10</v>
          </cell>
          <cell r="V180">
            <v>88.693000000000012</v>
          </cell>
          <cell r="W180">
            <v>20</v>
          </cell>
          <cell r="X180">
            <v>306.47800000000001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A181">
            <v>2751860</v>
          </cell>
          <cell r="B181">
            <v>46392148001868</v>
          </cell>
          <cell r="C181" t="str">
            <v xml:space="preserve">HOSP DIA DA RHC IPIRANGA - FLAVIO GIANNOTTI </v>
          </cell>
          <cell r="D181" t="str">
            <v>GRANDE S. PAULO</v>
          </cell>
          <cell r="E181" t="str">
            <v>SAO PAULO</v>
          </cell>
          <cell r="F181" t="str">
            <v>Municipal</v>
          </cell>
          <cell r="G181">
            <v>2727</v>
          </cell>
          <cell r="H181" t="str">
            <v>Direta/OSS</v>
          </cell>
          <cell r="I181">
            <v>1020</v>
          </cell>
          <cell r="J181">
            <v>11138.718239999998</v>
          </cell>
          <cell r="K181">
            <v>65</v>
          </cell>
          <cell r="L181">
            <v>764.60410000000002</v>
          </cell>
          <cell r="M181">
            <v>0</v>
          </cell>
          <cell r="N181">
            <v>0</v>
          </cell>
          <cell r="O181">
            <v>110</v>
          </cell>
          <cell r="P181">
            <v>1707.7544</v>
          </cell>
          <cell r="Q181">
            <v>400</v>
          </cell>
          <cell r="R181">
            <v>4285.5600000000004</v>
          </cell>
          <cell r="S181">
            <v>190</v>
          </cell>
          <cell r="T181">
            <v>2816.4368800000002</v>
          </cell>
          <cell r="U181">
            <v>620</v>
          </cell>
          <cell r="V181">
            <v>5498.9660000000003</v>
          </cell>
          <cell r="W181">
            <v>190</v>
          </cell>
          <cell r="X181">
            <v>2911.5410000000002</v>
          </cell>
          <cell r="Y181">
            <v>0</v>
          </cell>
          <cell r="Z181">
            <v>0</v>
          </cell>
          <cell r="AA181">
            <v>310</v>
          </cell>
          <cell r="AB181">
            <v>4885.5969000000005</v>
          </cell>
          <cell r="AC181">
            <v>180</v>
          </cell>
        </row>
        <row r="182">
          <cell r="A182">
            <v>2751925</v>
          </cell>
          <cell r="B182">
            <v>11344038000106</v>
          </cell>
          <cell r="C182" t="str">
            <v>Hospital Dia Rede Cidade Ademar</v>
          </cell>
          <cell r="D182" t="str">
            <v>GRANDE S. PAULO</v>
          </cell>
          <cell r="E182" t="str">
            <v>SAO PAULO</v>
          </cell>
          <cell r="F182" t="str">
            <v>Municipal</v>
          </cell>
          <cell r="G182">
            <v>2770</v>
          </cell>
          <cell r="H182" t="str">
            <v>Direta/OSS</v>
          </cell>
          <cell r="I182">
            <v>0</v>
          </cell>
          <cell r="J182">
            <v>0</v>
          </cell>
          <cell r="K182">
            <v>15</v>
          </cell>
          <cell r="L182">
            <v>176.44710000000001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20</v>
          </cell>
          <cell r="T182">
            <v>296.46704</v>
          </cell>
          <cell r="U182">
            <v>0</v>
          </cell>
          <cell r="V182">
            <v>0</v>
          </cell>
          <cell r="W182">
            <v>20</v>
          </cell>
          <cell r="X182">
            <v>306.47800000000001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A183">
            <v>2751976</v>
          </cell>
          <cell r="B183">
            <v>60742616001565</v>
          </cell>
          <cell r="C183" t="str">
            <v>UNIDADE DE INTERNAÇÃO COVID HOSPITAL DIA- SÃO MIGUEL - TITO LOPES</v>
          </cell>
          <cell r="D183" t="str">
            <v>GRANDE S. PAULO</v>
          </cell>
          <cell r="E183" t="str">
            <v>SAO PAULO</v>
          </cell>
          <cell r="F183" t="str">
            <v>Municipal</v>
          </cell>
          <cell r="G183">
            <v>2745</v>
          </cell>
          <cell r="H183" t="str">
            <v>Direta/OSS</v>
          </cell>
          <cell r="I183">
            <v>1495</v>
          </cell>
          <cell r="J183">
            <v>16325.866439999998</v>
          </cell>
          <cell r="K183">
            <v>130</v>
          </cell>
          <cell r="L183">
            <v>1529.2082</v>
          </cell>
          <cell r="M183">
            <v>160</v>
          </cell>
          <cell r="N183">
            <v>1630.8735999999999</v>
          </cell>
          <cell r="O183">
            <v>0</v>
          </cell>
          <cell r="P183">
            <v>0</v>
          </cell>
          <cell r="Q183">
            <v>585</v>
          </cell>
          <cell r="R183">
            <v>6267.6315000000004</v>
          </cell>
          <cell r="S183">
            <v>1170</v>
          </cell>
          <cell r="T183">
            <v>17343.321840000001</v>
          </cell>
          <cell r="U183">
            <v>910</v>
          </cell>
          <cell r="V183">
            <v>8071.063000000001</v>
          </cell>
          <cell r="W183">
            <v>1160</v>
          </cell>
          <cell r="X183">
            <v>17775.723999999998</v>
          </cell>
          <cell r="Y183">
            <v>1040</v>
          </cell>
          <cell r="Z183">
            <v>10422.640799999999</v>
          </cell>
          <cell r="AA183">
            <v>0</v>
          </cell>
          <cell r="AB183">
            <v>0</v>
          </cell>
          <cell r="AC183">
            <v>0</v>
          </cell>
        </row>
        <row r="184">
          <cell r="A184">
            <v>2786680</v>
          </cell>
          <cell r="B184">
            <v>46392148003054</v>
          </cell>
          <cell r="C184" t="str">
            <v>Hospital Municipal Dr. Fernando Mauro Pires da Rocha</v>
          </cell>
          <cell r="D184" t="str">
            <v>GRANDE S. PAULO</v>
          </cell>
          <cell r="E184" t="str">
            <v>SAO PAULO</v>
          </cell>
          <cell r="F184" t="str">
            <v>Municipal</v>
          </cell>
          <cell r="G184">
            <v>2108</v>
          </cell>
          <cell r="H184" t="str">
            <v>Direta/OSS</v>
          </cell>
          <cell r="I184">
            <v>1415</v>
          </cell>
          <cell r="J184">
            <v>15452.241479999999</v>
          </cell>
          <cell r="K184">
            <v>445</v>
          </cell>
          <cell r="L184">
            <v>5234.5973000000004</v>
          </cell>
          <cell r="M184">
            <v>770</v>
          </cell>
          <cell r="N184">
            <v>7848.5791999999992</v>
          </cell>
          <cell r="O184">
            <v>520</v>
          </cell>
          <cell r="P184">
            <v>8073.0208000000002</v>
          </cell>
          <cell r="Q184">
            <v>555</v>
          </cell>
          <cell r="R184">
            <v>5946.2145</v>
          </cell>
          <cell r="S184">
            <v>1440</v>
          </cell>
          <cell r="T184">
            <v>21345.62688</v>
          </cell>
          <cell r="U184">
            <v>860</v>
          </cell>
          <cell r="V184">
            <v>7627.5980000000009</v>
          </cell>
          <cell r="W184">
            <v>1440</v>
          </cell>
          <cell r="X184">
            <v>22066.416000000001</v>
          </cell>
          <cell r="Y184">
            <v>5138</v>
          </cell>
          <cell r="Z184">
            <v>51491.85426</v>
          </cell>
          <cell r="AA184">
            <v>1500</v>
          </cell>
          <cell r="AB184">
            <v>23639.985000000001</v>
          </cell>
          <cell r="AC184">
            <v>935</v>
          </cell>
        </row>
        <row r="185">
          <cell r="A185">
            <v>2789353</v>
          </cell>
          <cell r="B185" t="str">
            <v>44959021/0001-04</v>
          </cell>
          <cell r="C185" t="str">
            <v>UPA Prof Dr Matheus Santa Maria ( UPA Rodoviario)</v>
          </cell>
          <cell r="D185" t="str">
            <v>BAIXADA SANTISTA</v>
          </cell>
          <cell r="E185" t="str">
            <v>GUARUJA</v>
          </cell>
          <cell r="F185" t="str">
            <v>Municipal</v>
          </cell>
          <cell r="G185">
            <v>2300</v>
          </cell>
          <cell r="H185" t="str">
            <v>Direta/OSS</v>
          </cell>
          <cell r="I185">
            <v>2095</v>
          </cell>
          <cell r="J185">
            <v>22878.053639999998</v>
          </cell>
          <cell r="K185">
            <v>25</v>
          </cell>
          <cell r="L185">
            <v>294.07850000000002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820</v>
          </cell>
          <cell r="R185">
            <v>8785.398000000001</v>
          </cell>
          <cell r="S185">
            <v>970</v>
          </cell>
          <cell r="T185">
            <v>14378.65144</v>
          </cell>
          <cell r="U185">
            <v>1275</v>
          </cell>
          <cell r="V185">
            <v>11308.357500000002</v>
          </cell>
          <cell r="W185">
            <v>970</v>
          </cell>
          <cell r="X185">
            <v>14864.183000000001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</row>
        <row r="186">
          <cell r="A186">
            <v>2792346</v>
          </cell>
          <cell r="B186">
            <v>46341038000129</v>
          </cell>
          <cell r="C186" t="str">
            <v>UPA Piracicamirim "Dr. Fortunato Losso Neto" Piracicaba</v>
          </cell>
          <cell r="D186" t="str">
            <v>PIRACICABA</v>
          </cell>
          <cell r="E186" t="str">
            <v>PIRACICABA</v>
          </cell>
          <cell r="F186" t="str">
            <v>Municipal</v>
          </cell>
          <cell r="G186">
            <v>2321</v>
          </cell>
          <cell r="H186" t="str">
            <v>Direta/OSS</v>
          </cell>
          <cell r="I186">
            <v>30</v>
          </cell>
          <cell r="J186">
            <v>327.60935999999998</v>
          </cell>
          <cell r="K186">
            <v>480</v>
          </cell>
          <cell r="L186">
            <v>5646.3072000000002</v>
          </cell>
          <cell r="M186">
            <v>130</v>
          </cell>
          <cell r="N186">
            <v>1325.0847999999999</v>
          </cell>
          <cell r="O186">
            <v>350</v>
          </cell>
          <cell r="P186">
            <v>5433.7640000000001</v>
          </cell>
          <cell r="Q186">
            <v>10</v>
          </cell>
          <cell r="R186">
            <v>107.13900000000001</v>
          </cell>
          <cell r="S186">
            <v>390</v>
          </cell>
          <cell r="T186">
            <v>5781.1072800000002</v>
          </cell>
          <cell r="U186">
            <v>20</v>
          </cell>
          <cell r="V186">
            <v>177.38600000000002</v>
          </cell>
          <cell r="W186">
            <v>390</v>
          </cell>
          <cell r="X186">
            <v>5976.3209999999999</v>
          </cell>
          <cell r="Y186">
            <v>870</v>
          </cell>
          <cell r="Z186">
            <v>8718.9398999999994</v>
          </cell>
          <cell r="AA186">
            <v>1020</v>
          </cell>
          <cell r="AB186">
            <v>16075.1898</v>
          </cell>
          <cell r="AC186">
            <v>630</v>
          </cell>
        </row>
        <row r="187">
          <cell r="A187">
            <v>2793512</v>
          </cell>
          <cell r="B187">
            <v>11680230000165</v>
          </cell>
          <cell r="C187" t="str">
            <v>UNIDADE MISTA DE SAÚDE DE DUMONT</v>
          </cell>
          <cell r="D187" t="str">
            <v>RIBEIRÃO PRETO</v>
          </cell>
          <cell r="E187" t="str">
            <v>DUMONT</v>
          </cell>
          <cell r="F187" t="str">
            <v>Municipal</v>
          </cell>
          <cell r="G187">
            <v>2644</v>
          </cell>
          <cell r="H187" t="str">
            <v>Direta/OSS</v>
          </cell>
          <cell r="I187">
            <v>60</v>
          </cell>
          <cell r="J187">
            <v>655.21871999999996</v>
          </cell>
          <cell r="K187">
            <v>15</v>
          </cell>
          <cell r="L187">
            <v>176.44710000000001</v>
          </cell>
          <cell r="M187">
            <v>30</v>
          </cell>
          <cell r="N187">
            <v>305.78879999999998</v>
          </cell>
          <cell r="O187">
            <v>20</v>
          </cell>
          <cell r="P187">
            <v>310.50080000000003</v>
          </cell>
          <cell r="Q187">
            <v>25</v>
          </cell>
          <cell r="R187">
            <v>267.84750000000003</v>
          </cell>
          <cell r="S187">
            <v>20</v>
          </cell>
          <cell r="T187">
            <v>296.46704</v>
          </cell>
          <cell r="U187">
            <v>35</v>
          </cell>
          <cell r="V187">
            <v>310.42550000000006</v>
          </cell>
          <cell r="W187">
            <v>20</v>
          </cell>
          <cell r="X187">
            <v>306.47800000000001</v>
          </cell>
          <cell r="Y187">
            <v>170</v>
          </cell>
          <cell r="Z187">
            <v>1703.7009</v>
          </cell>
          <cell r="AA187">
            <v>50</v>
          </cell>
          <cell r="AB187">
            <v>787.99950000000001</v>
          </cell>
          <cell r="AC187">
            <v>30</v>
          </cell>
        </row>
        <row r="188">
          <cell r="A188">
            <v>2825260</v>
          </cell>
          <cell r="B188" t="str">
            <v>45.787.660/0001-00</v>
          </cell>
          <cell r="C188" t="str">
            <v>Unidade de Pronto Atendimento UPA Makarenko</v>
          </cell>
          <cell r="D188" t="str">
            <v>CAMPINAS</v>
          </cell>
          <cell r="E188" t="str">
            <v>SUMARE</v>
          </cell>
          <cell r="F188" t="str">
            <v>Municipal</v>
          </cell>
          <cell r="G188">
            <v>2368</v>
          </cell>
          <cell r="H188" t="str">
            <v>Direta/OSS</v>
          </cell>
          <cell r="I188">
            <v>2995</v>
          </cell>
          <cell r="J188">
            <v>32706.334439999999</v>
          </cell>
          <cell r="K188">
            <v>130</v>
          </cell>
          <cell r="L188">
            <v>1529.2082</v>
          </cell>
          <cell r="M188">
            <v>80</v>
          </cell>
          <cell r="N188">
            <v>815.43679999999995</v>
          </cell>
          <cell r="O188">
            <v>120</v>
          </cell>
          <cell r="P188">
            <v>1863.0048000000002</v>
          </cell>
          <cell r="Q188">
            <v>1175</v>
          </cell>
          <cell r="R188">
            <v>12588.8325</v>
          </cell>
          <cell r="S188">
            <v>1070</v>
          </cell>
          <cell r="T188">
            <v>15860.986639999999</v>
          </cell>
          <cell r="U188">
            <v>1820</v>
          </cell>
          <cell r="V188">
            <v>16142.126000000002</v>
          </cell>
          <cell r="W188">
            <v>1070</v>
          </cell>
          <cell r="X188">
            <v>16396.573</v>
          </cell>
          <cell r="Y188">
            <v>520</v>
          </cell>
          <cell r="Z188">
            <v>5211.3203999999996</v>
          </cell>
          <cell r="AA188">
            <v>360</v>
          </cell>
          <cell r="AB188">
            <v>5673.5964000000004</v>
          </cell>
          <cell r="AC188">
            <v>220</v>
          </cell>
        </row>
        <row r="189">
          <cell r="A189">
            <v>3021378</v>
          </cell>
          <cell r="B189">
            <v>46177523000109</v>
          </cell>
          <cell r="C189" t="str">
            <v>HOSPITAL MUNICIPAL DE SÃO VICENTE</v>
          </cell>
          <cell r="D189" t="str">
            <v>BAIXADA SANTISTA</v>
          </cell>
          <cell r="E189" t="str">
            <v>SAO VICENTE</v>
          </cell>
          <cell r="F189" t="str">
            <v>Municipal</v>
          </cell>
          <cell r="G189">
            <v>2192</v>
          </cell>
          <cell r="H189" t="str">
            <v>Direta/OSS</v>
          </cell>
          <cell r="I189">
            <v>0</v>
          </cell>
          <cell r="J189">
            <v>0</v>
          </cell>
          <cell r="K189">
            <v>159</v>
          </cell>
          <cell r="L189">
            <v>1870.33926</v>
          </cell>
          <cell r="M189">
            <v>0</v>
          </cell>
          <cell r="N189">
            <v>0</v>
          </cell>
          <cell r="O189">
            <v>180</v>
          </cell>
          <cell r="P189">
            <v>2794.5072</v>
          </cell>
          <cell r="Q189">
            <v>0</v>
          </cell>
          <cell r="R189">
            <v>0</v>
          </cell>
          <cell r="S189">
            <v>1170</v>
          </cell>
          <cell r="T189">
            <v>17343.321840000001</v>
          </cell>
          <cell r="U189">
            <v>0</v>
          </cell>
          <cell r="V189">
            <v>0</v>
          </cell>
          <cell r="W189">
            <v>1160</v>
          </cell>
          <cell r="X189">
            <v>17775.723999999998</v>
          </cell>
          <cell r="Y189">
            <v>0</v>
          </cell>
          <cell r="Z189">
            <v>0</v>
          </cell>
          <cell r="AA189">
            <v>510</v>
          </cell>
          <cell r="AB189">
            <v>8037.5949000000001</v>
          </cell>
          <cell r="AC189">
            <v>310</v>
          </cell>
        </row>
        <row r="190">
          <cell r="A190">
            <v>3212130</v>
          </cell>
          <cell r="B190">
            <v>61699567000354</v>
          </cell>
          <cell r="C190" t="str">
            <v xml:space="preserve">SPDM - ASSOCIAÇÃO PAULISTA PARA O DESENVOLVIMENTO DA MEDICINA </v>
          </cell>
          <cell r="D190" t="str">
            <v>GRANDE S. PAULO</v>
          </cell>
          <cell r="E190" t="str">
            <v>SAO PAULO</v>
          </cell>
          <cell r="F190" t="str">
            <v>Municipal</v>
          </cell>
          <cell r="G190">
            <v>2058</v>
          </cell>
          <cell r="H190" t="str">
            <v>Direta/OSS</v>
          </cell>
          <cell r="I190">
            <v>8680</v>
          </cell>
          <cell r="J190">
            <v>94788.308159999986</v>
          </cell>
          <cell r="K190">
            <v>640</v>
          </cell>
          <cell r="L190">
            <v>7528.4096</v>
          </cell>
          <cell r="M190">
            <v>1430</v>
          </cell>
          <cell r="N190">
            <v>14575.932799999999</v>
          </cell>
          <cell r="O190">
            <v>0</v>
          </cell>
          <cell r="P190">
            <v>0</v>
          </cell>
          <cell r="Q190">
            <v>3405</v>
          </cell>
          <cell r="R190">
            <v>36480.8295</v>
          </cell>
          <cell r="S190">
            <v>2920</v>
          </cell>
          <cell r="T190">
            <v>43284.187839999999</v>
          </cell>
          <cell r="U190">
            <v>5275</v>
          </cell>
          <cell r="V190">
            <v>46785.557500000003</v>
          </cell>
          <cell r="W190">
            <v>2920</v>
          </cell>
          <cell r="X190">
            <v>44745.788</v>
          </cell>
          <cell r="Y190">
            <v>9570</v>
          </cell>
          <cell r="Z190">
            <v>95908.338900000002</v>
          </cell>
          <cell r="AA190">
            <v>0</v>
          </cell>
          <cell r="AB190">
            <v>0</v>
          </cell>
          <cell r="AC190">
            <v>0</v>
          </cell>
        </row>
        <row r="191">
          <cell r="A191">
            <v>3636429</v>
          </cell>
          <cell r="B191">
            <v>44477909000100</v>
          </cell>
          <cell r="C191" t="str">
            <v>Pronto Atendimento Zona Sul</v>
          </cell>
          <cell r="D191" t="str">
            <v>MARÍLIA</v>
          </cell>
          <cell r="E191" t="str">
            <v>MARILIA</v>
          </cell>
          <cell r="F191" t="str">
            <v>Municipal</v>
          </cell>
          <cell r="G191">
            <v>2461</v>
          </cell>
          <cell r="H191" t="str">
            <v>Direta/OSS</v>
          </cell>
          <cell r="I191">
            <v>255</v>
          </cell>
          <cell r="J191">
            <v>2784.6795599999996</v>
          </cell>
          <cell r="K191">
            <v>550</v>
          </cell>
          <cell r="L191">
            <v>6469.7269999999999</v>
          </cell>
          <cell r="M191">
            <v>360</v>
          </cell>
          <cell r="N191">
            <v>3669.4655999999995</v>
          </cell>
          <cell r="O191">
            <v>370</v>
          </cell>
          <cell r="P191">
            <v>5744.2647999999999</v>
          </cell>
          <cell r="Q191">
            <v>100</v>
          </cell>
          <cell r="R191">
            <v>1071.3900000000001</v>
          </cell>
          <cell r="S191">
            <v>450</v>
          </cell>
          <cell r="T191">
            <v>6670.5083999999997</v>
          </cell>
          <cell r="U191">
            <v>155</v>
          </cell>
          <cell r="V191">
            <v>1374.7415000000001</v>
          </cell>
          <cell r="W191">
            <v>450</v>
          </cell>
          <cell r="X191">
            <v>6895.7550000000001</v>
          </cell>
          <cell r="Y191">
            <v>2440</v>
          </cell>
          <cell r="Z191">
            <v>24453.1188</v>
          </cell>
          <cell r="AA191">
            <v>1070</v>
          </cell>
          <cell r="AB191">
            <v>16863.189300000002</v>
          </cell>
          <cell r="AC191">
            <v>660</v>
          </cell>
        </row>
        <row r="192">
          <cell r="A192">
            <v>4047184</v>
          </cell>
          <cell r="B192">
            <v>45276128000110</v>
          </cell>
          <cell r="C192" t="str">
            <v>UPA DR ANTONIO ALONSO MARTINEZ VILA XAVIER</v>
          </cell>
          <cell r="D192" t="str">
            <v>ARARAQUARA</v>
          </cell>
          <cell r="E192" t="str">
            <v>ARARAQUARA</v>
          </cell>
          <cell r="F192" t="str">
            <v>Municipal</v>
          </cell>
          <cell r="G192">
            <v>2359</v>
          </cell>
          <cell r="H192" t="str">
            <v>Direta/OSS</v>
          </cell>
          <cell r="I192">
            <v>5</v>
          </cell>
          <cell r="J192">
            <v>54.601559999999992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10</v>
          </cell>
          <cell r="T192">
            <v>148.23352</v>
          </cell>
          <cell r="U192">
            <v>5</v>
          </cell>
          <cell r="V192">
            <v>44.346500000000006</v>
          </cell>
          <cell r="W192">
            <v>10</v>
          </cell>
          <cell r="X192">
            <v>153.239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A193">
            <v>5200105</v>
          </cell>
          <cell r="B193" t="str">
            <v>67.642.496/0005-00</v>
          </cell>
          <cell r="C193" t="str">
            <v>Hospital Municipal Pimentas Bonsucesso</v>
          </cell>
          <cell r="D193" t="str">
            <v>GRANDE S. PAULO</v>
          </cell>
          <cell r="E193" t="str">
            <v>GUARULHOS</v>
          </cell>
          <cell r="F193" t="str">
            <v>Municipal</v>
          </cell>
          <cell r="G193">
            <v>2071</v>
          </cell>
          <cell r="H193" t="str">
            <v>Direta/OSS</v>
          </cell>
          <cell r="I193">
            <v>40</v>
          </cell>
          <cell r="J193">
            <v>436.81247999999994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20</v>
          </cell>
          <cell r="P193">
            <v>310.50080000000003</v>
          </cell>
          <cell r="Q193">
            <v>20</v>
          </cell>
          <cell r="R193">
            <v>214.27800000000002</v>
          </cell>
          <cell r="S193">
            <v>30</v>
          </cell>
          <cell r="T193">
            <v>444.70056</v>
          </cell>
          <cell r="U193">
            <v>25</v>
          </cell>
          <cell r="V193">
            <v>221.73250000000002</v>
          </cell>
          <cell r="W193">
            <v>30</v>
          </cell>
          <cell r="X193">
            <v>459.71699999999998</v>
          </cell>
          <cell r="Y193">
            <v>0</v>
          </cell>
          <cell r="Z193">
            <v>0</v>
          </cell>
          <cell r="AA193">
            <v>30</v>
          </cell>
          <cell r="AB193">
            <v>472.79970000000003</v>
          </cell>
          <cell r="AC193">
            <v>10</v>
          </cell>
        </row>
        <row r="194">
          <cell r="A194">
            <v>5272327</v>
          </cell>
          <cell r="B194">
            <v>46578506000183</v>
          </cell>
          <cell r="C194" t="str">
            <v>Farmácia/Almoxarifado da Saúde - Prefeitura da Estância Balneária de Mongaguá</v>
          </cell>
          <cell r="D194" t="str">
            <v>BAIXADA SANTISTA</v>
          </cell>
          <cell r="E194" t="str">
            <v>MONGAGUA</v>
          </cell>
          <cell r="F194" t="str">
            <v>Municipal</v>
          </cell>
          <cell r="G194">
            <v>2806</v>
          </cell>
          <cell r="H194" t="str">
            <v>Direta/OSS</v>
          </cell>
          <cell r="I194">
            <v>60</v>
          </cell>
          <cell r="J194">
            <v>655.21871999999996</v>
          </cell>
          <cell r="K194">
            <v>25</v>
          </cell>
          <cell r="L194">
            <v>294.07850000000002</v>
          </cell>
          <cell r="M194">
            <v>0</v>
          </cell>
          <cell r="N194">
            <v>0</v>
          </cell>
          <cell r="O194">
            <v>20</v>
          </cell>
          <cell r="P194">
            <v>310.50080000000003</v>
          </cell>
          <cell r="Q194">
            <v>25</v>
          </cell>
          <cell r="R194">
            <v>267.84750000000003</v>
          </cell>
          <cell r="S194">
            <v>50</v>
          </cell>
          <cell r="T194">
            <v>741.16759999999999</v>
          </cell>
          <cell r="U194">
            <v>35</v>
          </cell>
          <cell r="V194">
            <v>310.42550000000006</v>
          </cell>
          <cell r="W194">
            <v>50</v>
          </cell>
          <cell r="X194">
            <v>766.19500000000005</v>
          </cell>
          <cell r="Y194">
            <v>0</v>
          </cell>
          <cell r="Z194">
            <v>0</v>
          </cell>
          <cell r="AA194">
            <v>50</v>
          </cell>
          <cell r="AB194">
            <v>787.99950000000001</v>
          </cell>
          <cell r="AC194">
            <v>30</v>
          </cell>
        </row>
        <row r="195">
          <cell r="A195">
            <v>5420938</v>
          </cell>
          <cell r="B195">
            <v>60742616001301</v>
          </cell>
          <cell r="C195" t="str">
            <v>Hospital Municipal Cidade Tiradentes Carmem Prudente</v>
          </cell>
          <cell r="D195" t="str">
            <v>GRANDE S. PAULO</v>
          </cell>
          <cell r="E195" t="str">
            <v>SAO PAULO</v>
          </cell>
          <cell r="F195" t="str">
            <v>Municipal</v>
          </cell>
          <cell r="G195">
            <v>2109</v>
          </cell>
          <cell r="H195" t="str">
            <v>Direta/OSS</v>
          </cell>
          <cell r="I195">
            <v>6080</v>
          </cell>
          <cell r="J195">
            <v>66395.496959999989</v>
          </cell>
          <cell r="K195">
            <v>955</v>
          </cell>
          <cell r="L195">
            <v>11233.798699999999</v>
          </cell>
          <cell r="M195">
            <v>780</v>
          </cell>
          <cell r="N195">
            <v>7950.5087999999996</v>
          </cell>
          <cell r="O195">
            <v>530</v>
          </cell>
          <cell r="P195">
            <v>8228.271200000001</v>
          </cell>
          <cell r="Q195">
            <v>2380</v>
          </cell>
          <cell r="R195">
            <v>25499.082000000002</v>
          </cell>
          <cell r="S195">
            <v>2040</v>
          </cell>
          <cell r="T195">
            <v>30239.638080000001</v>
          </cell>
          <cell r="U195">
            <v>3695</v>
          </cell>
          <cell r="V195">
            <v>32772.063500000004</v>
          </cell>
          <cell r="W195">
            <v>2040</v>
          </cell>
          <cell r="X195">
            <v>31260.756000000001</v>
          </cell>
          <cell r="Y195">
            <v>5220</v>
          </cell>
          <cell r="Z195">
            <v>52313.6394</v>
          </cell>
          <cell r="AA195">
            <v>1530</v>
          </cell>
          <cell r="AB195">
            <v>24112.7847</v>
          </cell>
          <cell r="AC195">
            <v>940</v>
          </cell>
        </row>
        <row r="196">
          <cell r="A196">
            <v>5935857</v>
          </cell>
          <cell r="B196">
            <v>59307595000175</v>
          </cell>
          <cell r="C196" t="str">
            <v>HOSPITAL MUNICIPAL DE EMERGÊNCIAS ALBERT SABIN</v>
          </cell>
          <cell r="D196" t="str">
            <v>GRANDE S. PAULO</v>
          </cell>
          <cell r="E196" t="str">
            <v>SAO CAETANO DO SUL</v>
          </cell>
          <cell r="F196" t="str">
            <v>Municipal</v>
          </cell>
          <cell r="G196">
            <v>2190</v>
          </cell>
          <cell r="H196" t="str">
            <v>Direta/OSS</v>
          </cell>
          <cell r="I196">
            <v>2995</v>
          </cell>
          <cell r="J196">
            <v>32706.334439999999</v>
          </cell>
          <cell r="K196">
            <v>480</v>
          </cell>
          <cell r="L196">
            <v>5646.3072000000002</v>
          </cell>
          <cell r="M196">
            <v>520</v>
          </cell>
          <cell r="N196">
            <v>5300.3391999999994</v>
          </cell>
          <cell r="O196">
            <v>0</v>
          </cell>
          <cell r="P196">
            <v>0</v>
          </cell>
          <cell r="Q196">
            <v>1175</v>
          </cell>
          <cell r="R196">
            <v>12588.8325</v>
          </cell>
          <cell r="S196">
            <v>780</v>
          </cell>
          <cell r="T196">
            <v>11562.21456</v>
          </cell>
          <cell r="U196">
            <v>1820</v>
          </cell>
          <cell r="V196">
            <v>16142.126000000002</v>
          </cell>
          <cell r="W196">
            <v>780</v>
          </cell>
          <cell r="X196">
            <v>11952.642</v>
          </cell>
          <cell r="Y196">
            <v>3480</v>
          </cell>
          <cell r="Z196">
            <v>34875.759599999998</v>
          </cell>
          <cell r="AA196">
            <v>0</v>
          </cell>
          <cell r="AB196">
            <v>0</v>
          </cell>
          <cell r="AC196">
            <v>0</v>
          </cell>
        </row>
        <row r="197">
          <cell r="A197">
            <v>6020917</v>
          </cell>
          <cell r="B197">
            <v>57571275000879</v>
          </cell>
          <cell r="C197" t="str">
            <v>Hospital da Mulher Maria José dos Santos Stein</v>
          </cell>
          <cell r="D197" t="str">
            <v>GRANDE S. PAULO</v>
          </cell>
          <cell r="E197" t="str">
            <v>SANTO ANDRE</v>
          </cell>
          <cell r="F197" t="str">
            <v>Municipal</v>
          </cell>
          <cell r="G197">
            <v>2116</v>
          </cell>
          <cell r="H197" t="str">
            <v>Direta/OSS</v>
          </cell>
          <cell r="I197">
            <v>90</v>
          </cell>
          <cell r="J197">
            <v>982.82807999999989</v>
          </cell>
          <cell r="K197">
            <v>160</v>
          </cell>
          <cell r="L197">
            <v>1882.1024</v>
          </cell>
          <cell r="M197">
            <v>40</v>
          </cell>
          <cell r="N197">
            <v>407.71839999999997</v>
          </cell>
          <cell r="O197">
            <v>0</v>
          </cell>
          <cell r="P197">
            <v>0</v>
          </cell>
          <cell r="Q197">
            <v>35</v>
          </cell>
          <cell r="R197">
            <v>374.98650000000004</v>
          </cell>
          <cell r="S197">
            <v>290</v>
          </cell>
          <cell r="T197">
            <v>4298.7720799999997</v>
          </cell>
          <cell r="U197">
            <v>55</v>
          </cell>
          <cell r="V197">
            <v>487.81150000000002</v>
          </cell>
          <cell r="W197">
            <v>290</v>
          </cell>
          <cell r="X197">
            <v>4443.9309999999996</v>
          </cell>
          <cell r="Y197">
            <v>260</v>
          </cell>
          <cell r="Z197">
            <v>2605.6601999999998</v>
          </cell>
          <cell r="AA197">
            <v>0</v>
          </cell>
          <cell r="AB197">
            <v>0</v>
          </cell>
          <cell r="AC197">
            <v>0</v>
          </cell>
        </row>
        <row r="198">
          <cell r="A198">
            <v>6048110</v>
          </cell>
          <cell r="B198">
            <v>46523031000128</v>
          </cell>
          <cell r="C198" t="str">
            <v>PRONTO SOCORRO MUNICIPAL DE ITAPEVI</v>
          </cell>
          <cell r="D198" t="str">
            <v>GRANDE S. PAULO</v>
          </cell>
          <cell r="E198" t="str">
            <v>ITAPEVI</v>
          </cell>
          <cell r="F198" t="str">
            <v>Municipal</v>
          </cell>
          <cell r="G198">
            <v>2298</v>
          </cell>
          <cell r="H198" t="str">
            <v>Direta/OSS</v>
          </cell>
          <cell r="I198">
            <v>345</v>
          </cell>
          <cell r="J198">
            <v>3767.5076399999998</v>
          </cell>
          <cell r="K198">
            <v>115</v>
          </cell>
          <cell r="L198">
            <v>1352.7610999999999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135</v>
          </cell>
          <cell r="R198">
            <v>1446.3765000000001</v>
          </cell>
          <cell r="S198">
            <v>120</v>
          </cell>
          <cell r="T198">
            <v>1778.80224</v>
          </cell>
          <cell r="U198">
            <v>210</v>
          </cell>
          <cell r="V198">
            <v>1862.5530000000001</v>
          </cell>
          <cell r="W198">
            <v>120</v>
          </cell>
          <cell r="X198">
            <v>1838.8679999999999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A199">
            <v>6095666</v>
          </cell>
          <cell r="B199">
            <v>61699567001830</v>
          </cell>
          <cell r="C199" t="str">
            <v>Hospital Municipal de Barueri Dr Francisco Mouran</v>
          </cell>
          <cell r="D199" t="str">
            <v>GRANDE S. PAULO</v>
          </cell>
          <cell r="E199" t="str">
            <v>BARUERI</v>
          </cell>
          <cell r="F199" t="str">
            <v>Municipal</v>
          </cell>
          <cell r="G199">
            <v>2063</v>
          </cell>
          <cell r="H199" t="str">
            <v>Direta/OSS</v>
          </cell>
          <cell r="I199">
            <v>3945</v>
          </cell>
          <cell r="J199">
            <v>43080.630839999998</v>
          </cell>
          <cell r="K199">
            <v>250</v>
          </cell>
          <cell r="L199">
            <v>2940.7849999999999</v>
          </cell>
          <cell r="M199">
            <v>1150</v>
          </cell>
          <cell r="N199">
            <v>11721.903999999999</v>
          </cell>
          <cell r="O199">
            <v>0</v>
          </cell>
          <cell r="P199">
            <v>0</v>
          </cell>
          <cell r="Q199">
            <v>1545</v>
          </cell>
          <cell r="R199">
            <v>16552.9755</v>
          </cell>
          <cell r="S199">
            <v>1530</v>
          </cell>
          <cell r="T199">
            <v>22679.72856</v>
          </cell>
          <cell r="U199">
            <v>2400</v>
          </cell>
          <cell r="V199">
            <v>21286.320000000003</v>
          </cell>
          <cell r="W199">
            <v>1530</v>
          </cell>
          <cell r="X199">
            <v>23445.566999999999</v>
          </cell>
          <cell r="Y199">
            <v>7680</v>
          </cell>
          <cell r="Z199">
            <v>76967.193599999999</v>
          </cell>
          <cell r="AA199">
            <v>0</v>
          </cell>
          <cell r="AB199">
            <v>0</v>
          </cell>
          <cell r="AC199">
            <v>0</v>
          </cell>
        </row>
        <row r="200">
          <cell r="A200">
            <v>6270107</v>
          </cell>
          <cell r="B200">
            <v>46588950000180</v>
          </cell>
          <cell r="C200" t="str">
            <v>PRONTO SOCORRO SANTO ANTONIO</v>
          </cell>
          <cell r="D200" t="str">
            <v>S. JOSÉ R. PRETO</v>
          </cell>
          <cell r="E200" t="str">
            <v>SAO JOSE DO RIO PRETO</v>
          </cell>
          <cell r="F200" t="str">
            <v>Municipal</v>
          </cell>
          <cell r="G200">
            <v>2314</v>
          </cell>
          <cell r="H200" t="str">
            <v>Direta/OSS</v>
          </cell>
          <cell r="I200">
            <v>60</v>
          </cell>
          <cell r="J200">
            <v>655.21871999999996</v>
          </cell>
          <cell r="K200">
            <v>480</v>
          </cell>
          <cell r="L200">
            <v>5646.3072000000002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25</v>
          </cell>
          <cell r="R200">
            <v>267.84750000000003</v>
          </cell>
          <cell r="S200">
            <v>390</v>
          </cell>
          <cell r="T200">
            <v>5781.1072800000002</v>
          </cell>
          <cell r="U200">
            <v>35</v>
          </cell>
          <cell r="V200">
            <v>310.42550000000006</v>
          </cell>
          <cell r="W200">
            <v>390</v>
          </cell>
          <cell r="X200">
            <v>5976.3209999999999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A201">
            <v>6270131</v>
          </cell>
          <cell r="B201">
            <v>46588950000180</v>
          </cell>
          <cell r="C201" t="str">
            <v>UPA JAGUARE</v>
          </cell>
          <cell r="D201" t="str">
            <v>S. JOSÉ R. PRETO</v>
          </cell>
          <cell r="E201" t="str">
            <v>SAO JOSE DO RIO PRETO</v>
          </cell>
          <cell r="F201" t="str">
            <v>Municipal</v>
          </cell>
          <cell r="G201">
            <v>2333</v>
          </cell>
          <cell r="H201" t="str">
            <v>Direta/OSS</v>
          </cell>
          <cell r="I201">
            <v>60</v>
          </cell>
          <cell r="J201">
            <v>655.21871999999996</v>
          </cell>
          <cell r="K201">
            <v>1150</v>
          </cell>
          <cell r="L201">
            <v>13527.611000000001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25</v>
          </cell>
          <cell r="R201">
            <v>267.84750000000003</v>
          </cell>
          <cell r="S201">
            <v>2060</v>
          </cell>
          <cell r="T201">
            <v>30536.10512</v>
          </cell>
          <cell r="U201">
            <v>35</v>
          </cell>
          <cell r="V201">
            <v>310.42550000000006</v>
          </cell>
          <cell r="W201">
            <v>2060</v>
          </cell>
          <cell r="X201">
            <v>31567.234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A202">
            <v>6603378</v>
          </cell>
          <cell r="B202" t="str">
            <v>46.634.309.001-34</v>
          </cell>
          <cell r="C202" t="str">
            <v>Hospital Municipal Leonardus Van Mellis</v>
          </cell>
          <cell r="D202" t="str">
            <v>BAURU</v>
          </cell>
          <cell r="E202" t="str">
            <v>PARANAPANEMA</v>
          </cell>
          <cell r="F202" t="str">
            <v>Municipal</v>
          </cell>
          <cell r="G202">
            <v>2199</v>
          </cell>
          <cell r="H202" t="str">
            <v>Direta/OSS</v>
          </cell>
          <cell r="I202">
            <v>10</v>
          </cell>
          <cell r="J202">
            <v>109.20311999999998</v>
          </cell>
          <cell r="K202">
            <v>15</v>
          </cell>
          <cell r="L202">
            <v>176.44710000000001</v>
          </cell>
          <cell r="M202">
            <v>20</v>
          </cell>
          <cell r="N202">
            <v>203.85919999999999</v>
          </cell>
          <cell r="O202">
            <v>40</v>
          </cell>
          <cell r="P202">
            <v>621.00160000000005</v>
          </cell>
          <cell r="Q202">
            <v>5</v>
          </cell>
          <cell r="R202">
            <v>53.569500000000005</v>
          </cell>
          <cell r="S202">
            <v>20</v>
          </cell>
          <cell r="T202">
            <v>296.46704</v>
          </cell>
          <cell r="U202">
            <v>5</v>
          </cell>
          <cell r="V202">
            <v>44.346500000000006</v>
          </cell>
          <cell r="W202">
            <v>20</v>
          </cell>
          <cell r="X202">
            <v>306.47800000000001</v>
          </cell>
          <cell r="Y202">
            <v>80</v>
          </cell>
          <cell r="Z202">
            <v>801.74160000000006</v>
          </cell>
          <cell r="AA202">
            <v>100</v>
          </cell>
          <cell r="AB202">
            <v>1575.999</v>
          </cell>
          <cell r="AC202">
            <v>60</v>
          </cell>
        </row>
        <row r="203">
          <cell r="A203">
            <v>6680968</v>
          </cell>
          <cell r="B203">
            <v>45755238000165</v>
          </cell>
          <cell r="C203" t="str">
            <v>UBS Irmã Luizinha Mercante - Hospital Santo Antônio</v>
          </cell>
          <cell r="D203" t="str">
            <v>CAMPINAS</v>
          </cell>
          <cell r="E203" t="str">
            <v>MORUNGABA</v>
          </cell>
          <cell r="F203" t="str">
            <v>Municipal</v>
          </cell>
          <cell r="G203">
            <v>2508</v>
          </cell>
          <cell r="H203" t="str">
            <v>Direta/OSS</v>
          </cell>
          <cell r="I203">
            <v>5</v>
          </cell>
          <cell r="J203">
            <v>54.601559999999992</v>
          </cell>
          <cell r="K203">
            <v>15</v>
          </cell>
          <cell r="L203">
            <v>176.44710000000001</v>
          </cell>
          <cell r="M203">
            <v>0</v>
          </cell>
          <cell r="N203">
            <v>0</v>
          </cell>
          <cell r="O203">
            <v>20</v>
          </cell>
          <cell r="P203">
            <v>310.50080000000003</v>
          </cell>
          <cell r="Q203">
            <v>5</v>
          </cell>
          <cell r="R203">
            <v>53.569500000000005</v>
          </cell>
          <cell r="S203">
            <v>10</v>
          </cell>
          <cell r="T203">
            <v>148.23352</v>
          </cell>
          <cell r="U203">
            <v>5</v>
          </cell>
          <cell r="V203">
            <v>44.346500000000006</v>
          </cell>
          <cell r="W203">
            <v>10</v>
          </cell>
          <cell r="X203">
            <v>153.239</v>
          </cell>
          <cell r="Y203">
            <v>0</v>
          </cell>
          <cell r="Z203">
            <v>0</v>
          </cell>
          <cell r="AA203">
            <v>30</v>
          </cell>
          <cell r="AB203">
            <v>472.79970000000003</v>
          </cell>
          <cell r="AC203">
            <v>10</v>
          </cell>
        </row>
        <row r="204">
          <cell r="A204">
            <v>6938361</v>
          </cell>
          <cell r="B204">
            <v>59307595000175</v>
          </cell>
          <cell r="C204" t="str">
            <v>HOSPITAL SAO CAETANO</v>
          </cell>
          <cell r="D204" t="str">
            <v>GRANDE S. PAULO</v>
          </cell>
          <cell r="E204" t="str">
            <v>SAO CAETANO DO SUL</v>
          </cell>
          <cell r="F204" t="str">
            <v>Municipal</v>
          </cell>
          <cell r="G204">
            <v>2272</v>
          </cell>
          <cell r="H204" t="str">
            <v>Direta/OSS</v>
          </cell>
          <cell r="I204">
            <v>600</v>
          </cell>
          <cell r="J204">
            <v>6552.1871999999994</v>
          </cell>
          <cell r="K204">
            <v>190</v>
          </cell>
          <cell r="L204">
            <v>2234.9965999999999</v>
          </cell>
          <cell r="M204">
            <v>80</v>
          </cell>
          <cell r="N204">
            <v>815.43679999999995</v>
          </cell>
          <cell r="O204">
            <v>0</v>
          </cell>
          <cell r="P204">
            <v>0</v>
          </cell>
          <cell r="Q204">
            <v>235</v>
          </cell>
          <cell r="R204">
            <v>2517.7665000000002</v>
          </cell>
          <cell r="S204">
            <v>190</v>
          </cell>
          <cell r="T204">
            <v>2816.4368800000002</v>
          </cell>
          <cell r="U204">
            <v>365</v>
          </cell>
          <cell r="V204">
            <v>3237.2945000000004</v>
          </cell>
          <cell r="W204">
            <v>190</v>
          </cell>
          <cell r="X204">
            <v>2911.5410000000002</v>
          </cell>
          <cell r="Y204">
            <v>520</v>
          </cell>
          <cell r="Z204">
            <v>5211.3203999999996</v>
          </cell>
          <cell r="AA204">
            <v>0</v>
          </cell>
          <cell r="AB204">
            <v>0</v>
          </cell>
          <cell r="AC204">
            <v>0</v>
          </cell>
        </row>
        <row r="205">
          <cell r="A205">
            <v>6998704</v>
          </cell>
          <cell r="B205">
            <v>58200015000183</v>
          </cell>
          <cell r="C205" t="str">
            <v>COMPLEXO HOSPITALAR DOS ESTIVADORES</v>
          </cell>
          <cell r="D205" t="str">
            <v>BAIXADA SANTISTA</v>
          </cell>
          <cell r="E205" t="str">
            <v>SANTOS</v>
          </cell>
          <cell r="F205" t="str">
            <v>Municipal</v>
          </cell>
          <cell r="G205">
            <v>1932</v>
          </cell>
          <cell r="H205" t="str">
            <v>Direta/OSS</v>
          </cell>
          <cell r="I205">
            <v>3500</v>
          </cell>
          <cell r="J205">
            <v>38221.091999999997</v>
          </cell>
          <cell r="K205">
            <v>240</v>
          </cell>
          <cell r="L205">
            <v>2823.1536000000001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1375</v>
          </cell>
          <cell r="R205">
            <v>14731.612500000001</v>
          </cell>
          <cell r="S205">
            <v>920</v>
          </cell>
          <cell r="T205">
            <v>13637.483840000001</v>
          </cell>
          <cell r="U205">
            <v>2130</v>
          </cell>
          <cell r="V205">
            <v>18891.609</v>
          </cell>
          <cell r="W205">
            <v>920</v>
          </cell>
          <cell r="X205">
            <v>14097.987999999999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A206">
            <v>7019076</v>
          </cell>
          <cell r="B206">
            <v>68311216000888</v>
          </cell>
          <cell r="C206" t="str">
            <v>UNIDADE DE INTERNAÇÃO DE COVID HOSPITAL DIA BRASILANDIA FO</v>
          </cell>
          <cell r="D206" t="str">
            <v>GRANDE S. PAULO</v>
          </cell>
          <cell r="E206" t="str">
            <v>SAO PAULO</v>
          </cell>
          <cell r="F206" t="str">
            <v>Municipal</v>
          </cell>
          <cell r="G206">
            <v>2681</v>
          </cell>
          <cell r="H206" t="str">
            <v>Direta/OSS</v>
          </cell>
          <cell r="I206">
            <v>860</v>
          </cell>
          <cell r="J206">
            <v>9391.4683199999999</v>
          </cell>
          <cell r="K206">
            <v>460</v>
          </cell>
          <cell r="L206">
            <v>5411.0443999999998</v>
          </cell>
          <cell r="M206">
            <v>0</v>
          </cell>
          <cell r="N206">
            <v>0</v>
          </cell>
          <cell r="O206">
            <v>500</v>
          </cell>
          <cell r="P206">
            <v>7762.52</v>
          </cell>
          <cell r="Q206">
            <v>340</v>
          </cell>
          <cell r="R206">
            <v>3642.7260000000001</v>
          </cell>
          <cell r="S206">
            <v>230</v>
          </cell>
          <cell r="T206">
            <v>3409.3709600000002</v>
          </cell>
          <cell r="U206">
            <v>525</v>
          </cell>
          <cell r="V206">
            <v>4656.3825000000006</v>
          </cell>
          <cell r="W206">
            <v>230</v>
          </cell>
          <cell r="X206">
            <v>3524.4969999999998</v>
          </cell>
          <cell r="Y206">
            <v>0</v>
          </cell>
          <cell r="Z206">
            <v>0</v>
          </cell>
          <cell r="AA206">
            <v>1470</v>
          </cell>
          <cell r="AB206">
            <v>23167.185300000001</v>
          </cell>
          <cell r="AC206">
            <v>910</v>
          </cell>
        </row>
        <row r="207">
          <cell r="A207">
            <v>7094132</v>
          </cell>
          <cell r="B207">
            <v>56900848000121</v>
          </cell>
          <cell r="C207" t="str">
            <v>UNIDADE DE PRONTO ATENDIMENTO</v>
          </cell>
          <cell r="D207" t="str">
            <v>GRANDE S. PAULO</v>
          </cell>
          <cell r="E207" t="str">
            <v>SANTA ISABEL</v>
          </cell>
          <cell r="F207" t="str">
            <v>Municipal</v>
          </cell>
          <cell r="G207">
            <v>2036</v>
          </cell>
          <cell r="H207" t="str">
            <v>Direta/OSS</v>
          </cell>
          <cell r="I207">
            <v>600</v>
          </cell>
          <cell r="J207">
            <v>6552.1871999999994</v>
          </cell>
          <cell r="K207">
            <v>190</v>
          </cell>
          <cell r="L207">
            <v>2234.9965999999999</v>
          </cell>
          <cell r="M207">
            <v>80</v>
          </cell>
          <cell r="N207">
            <v>815.43679999999995</v>
          </cell>
          <cell r="O207">
            <v>110</v>
          </cell>
          <cell r="P207">
            <v>1707.7544</v>
          </cell>
          <cell r="Q207">
            <v>235</v>
          </cell>
          <cell r="R207">
            <v>2517.7665000000002</v>
          </cell>
          <cell r="S207">
            <v>190</v>
          </cell>
          <cell r="T207">
            <v>2816.4368800000002</v>
          </cell>
          <cell r="U207">
            <v>365</v>
          </cell>
          <cell r="V207">
            <v>3237.2945000000004</v>
          </cell>
          <cell r="W207">
            <v>190</v>
          </cell>
          <cell r="X207">
            <v>2911.5410000000002</v>
          </cell>
          <cell r="Y207">
            <v>520</v>
          </cell>
          <cell r="Z207">
            <v>5211.3203999999996</v>
          </cell>
          <cell r="AA207">
            <v>310</v>
          </cell>
          <cell r="AB207">
            <v>4885.5969000000005</v>
          </cell>
          <cell r="AC207">
            <v>180</v>
          </cell>
        </row>
        <row r="208">
          <cell r="A208">
            <v>7130341</v>
          </cell>
          <cell r="B208">
            <v>11151946000175</v>
          </cell>
          <cell r="C208" t="str">
            <v>UPA Dr Fábio Augusto do Carmo Zacura</v>
          </cell>
          <cell r="D208" t="str">
            <v>MARÍLIA</v>
          </cell>
          <cell r="E208" t="str">
            <v>SANTA CRUZ DO RIO PARDO</v>
          </cell>
          <cell r="F208" t="str">
            <v>Municipal</v>
          </cell>
          <cell r="G208">
            <v>2690</v>
          </cell>
          <cell r="H208" t="str">
            <v>Direta/OSS</v>
          </cell>
          <cell r="I208">
            <v>150</v>
          </cell>
          <cell r="J208">
            <v>1638.0467999999998</v>
          </cell>
          <cell r="K208">
            <v>320</v>
          </cell>
          <cell r="L208">
            <v>3764.2048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60</v>
          </cell>
          <cell r="R208">
            <v>642.83400000000006</v>
          </cell>
          <cell r="S208">
            <v>190</v>
          </cell>
          <cell r="T208">
            <v>2816.4368800000002</v>
          </cell>
          <cell r="U208">
            <v>90</v>
          </cell>
          <cell r="V208">
            <v>798.23700000000008</v>
          </cell>
          <cell r="W208">
            <v>190</v>
          </cell>
          <cell r="X208">
            <v>2911.5410000000002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A209">
            <v>7135173</v>
          </cell>
          <cell r="B209">
            <v>46578514000120</v>
          </cell>
          <cell r="C209" t="str">
            <v>UNIDADE DE PRONTO ATENDIMENTO (UPA)</v>
          </cell>
          <cell r="D209" t="str">
            <v>BAIXADA SANTISTA</v>
          </cell>
          <cell r="E209" t="str">
            <v>PERUIBE</v>
          </cell>
          <cell r="F209" t="str">
            <v>Municipal</v>
          </cell>
          <cell r="G209">
            <v>2163</v>
          </cell>
          <cell r="H209" t="str">
            <v>Direta/OSS</v>
          </cell>
          <cell r="I209">
            <v>0</v>
          </cell>
          <cell r="J209">
            <v>0</v>
          </cell>
          <cell r="K209">
            <v>65</v>
          </cell>
          <cell r="L209">
            <v>764.60410000000002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A210">
            <v>7210094</v>
          </cell>
          <cell r="B210">
            <v>46634119000117</v>
          </cell>
          <cell r="C210" t="str">
            <v>Hospital municipal de conchas</v>
          </cell>
          <cell r="D210" t="str">
            <v>BAURU</v>
          </cell>
          <cell r="E210" t="str">
            <v>CONCHAS</v>
          </cell>
          <cell r="F210" t="str">
            <v>Municipal</v>
          </cell>
          <cell r="G210">
            <v>1534</v>
          </cell>
          <cell r="H210" t="str">
            <v>Direta/OSS</v>
          </cell>
          <cell r="I210">
            <v>0</v>
          </cell>
          <cell r="J210">
            <v>0</v>
          </cell>
          <cell r="K210">
            <v>190</v>
          </cell>
          <cell r="L210">
            <v>2234.9965999999999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120</v>
          </cell>
          <cell r="T210">
            <v>1778.80224</v>
          </cell>
          <cell r="U210">
            <v>0</v>
          </cell>
          <cell r="V210">
            <v>0</v>
          </cell>
          <cell r="W210">
            <v>110</v>
          </cell>
          <cell r="X210">
            <v>1685.6289999999999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A211">
            <v>7373465</v>
          </cell>
          <cell r="B211">
            <v>57571275001760</v>
          </cell>
          <cell r="C211" t="str">
            <v>HOSPITAL DE CLINICAS MUNICIPAL</v>
          </cell>
          <cell r="D211" t="str">
            <v>GRANDE S. PAULO</v>
          </cell>
          <cell r="E211" t="str">
            <v>SAO BERNARDO DO CAMPO</v>
          </cell>
          <cell r="F211" t="str">
            <v>Municipal</v>
          </cell>
          <cell r="G211">
            <v>2042</v>
          </cell>
          <cell r="H211" t="str">
            <v>Direta/OSS</v>
          </cell>
          <cell r="I211">
            <v>8980</v>
          </cell>
          <cell r="J211">
            <v>98064.401759999993</v>
          </cell>
          <cell r="K211">
            <v>640</v>
          </cell>
          <cell r="L211">
            <v>7528.4096</v>
          </cell>
          <cell r="M211">
            <v>70</v>
          </cell>
          <cell r="N211">
            <v>713.50720000000001</v>
          </cell>
          <cell r="O211">
            <v>0</v>
          </cell>
          <cell r="P211">
            <v>0</v>
          </cell>
          <cell r="Q211">
            <v>3520</v>
          </cell>
          <cell r="R211">
            <v>37712.928</v>
          </cell>
          <cell r="S211">
            <v>1560</v>
          </cell>
          <cell r="T211">
            <v>23124.429120000001</v>
          </cell>
          <cell r="U211">
            <v>5460</v>
          </cell>
          <cell r="V211">
            <v>48426.378000000004</v>
          </cell>
          <cell r="W211">
            <v>1550</v>
          </cell>
          <cell r="X211">
            <v>23752.045000000002</v>
          </cell>
          <cell r="Y211">
            <v>430</v>
          </cell>
          <cell r="Z211">
            <v>4309.3611000000001</v>
          </cell>
          <cell r="AA211">
            <v>0</v>
          </cell>
          <cell r="AB211">
            <v>0</v>
          </cell>
          <cell r="AC211">
            <v>0</v>
          </cell>
        </row>
        <row r="212">
          <cell r="A212">
            <v>7378394</v>
          </cell>
          <cell r="B212">
            <v>66518267000264</v>
          </cell>
          <cell r="C212" t="str">
            <v>HOSPITAL DIA M´BOI MIRIM II</v>
          </cell>
          <cell r="D212" t="str">
            <v>GRANDE S. PAULO</v>
          </cell>
          <cell r="E212" t="str">
            <v>SAO PAULO</v>
          </cell>
          <cell r="F212" t="str">
            <v>Municipal</v>
          </cell>
          <cell r="G212">
            <v>2808</v>
          </cell>
          <cell r="H212" t="str">
            <v>Direta/OSS</v>
          </cell>
          <cell r="I212">
            <v>90</v>
          </cell>
          <cell r="J212">
            <v>982.82807999999989</v>
          </cell>
          <cell r="K212">
            <v>955</v>
          </cell>
          <cell r="L212">
            <v>11233.798699999999</v>
          </cell>
          <cell r="M212">
            <v>40</v>
          </cell>
          <cell r="N212">
            <v>407.71839999999997</v>
          </cell>
          <cell r="O212">
            <v>50</v>
          </cell>
          <cell r="P212">
            <v>776.25200000000007</v>
          </cell>
          <cell r="Q212">
            <v>35</v>
          </cell>
          <cell r="R212">
            <v>374.98650000000004</v>
          </cell>
          <cell r="S212">
            <v>170</v>
          </cell>
          <cell r="T212">
            <v>2519.9698399999997</v>
          </cell>
          <cell r="U212">
            <v>55</v>
          </cell>
          <cell r="V212">
            <v>487.81150000000002</v>
          </cell>
          <cell r="W212">
            <v>170</v>
          </cell>
          <cell r="X212">
            <v>2605.0630000000001</v>
          </cell>
          <cell r="Y212">
            <v>260</v>
          </cell>
          <cell r="Z212">
            <v>2605.6601999999998</v>
          </cell>
          <cell r="AA212">
            <v>150</v>
          </cell>
          <cell r="AB212">
            <v>2363.9985000000001</v>
          </cell>
          <cell r="AC212">
            <v>100</v>
          </cell>
        </row>
        <row r="213">
          <cell r="A213">
            <v>7463030</v>
          </cell>
          <cell r="B213">
            <v>46352746000165</v>
          </cell>
          <cell r="C213" t="str">
            <v>UPA UNIDADE DE PRONTO ATENDIMENTO 24H VILA DAVI</v>
          </cell>
          <cell r="D213" t="str">
            <v>CAMPINAS</v>
          </cell>
          <cell r="E213" t="str">
            <v>BRAGANCA PAULISTA</v>
          </cell>
          <cell r="F213" t="str">
            <v>Municipal</v>
          </cell>
          <cell r="G213">
            <v>2509</v>
          </cell>
          <cell r="H213" t="str">
            <v>Direta/OSS</v>
          </cell>
          <cell r="I213">
            <v>600</v>
          </cell>
          <cell r="J213">
            <v>6552.1871999999994</v>
          </cell>
          <cell r="K213">
            <v>190</v>
          </cell>
          <cell r="L213">
            <v>2234.9965999999999</v>
          </cell>
          <cell r="M213">
            <v>0</v>
          </cell>
          <cell r="N213">
            <v>0</v>
          </cell>
          <cell r="O213">
            <v>210</v>
          </cell>
          <cell r="P213">
            <v>3260.2584000000002</v>
          </cell>
          <cell r="Q213">
            <v>235</v>
          </cell>
          <cell r="R213">
            <v>2517.7665000000002</v>
          </cell>
          <cell r="S213">
            <v>230</v>
          </cell>
          <cell r="T213">
            <v>3409.3709600000002</v>
          </cell>
          <cell r="U213">
            <v>365</v>
          </cell>
          <cell r="V213">
            <v>3237.2945000000004</v>
          </cell>
          <cell r="W213">
            <v>230</v>
          </cell>
          <cell r="X213">
            <v>3524.4969999999998</v>
          </cell>
          <cell r="Y213">
            <v>0</v>
          </cell>
          <cell r="Z213">
            <v>0</v>
          </cell>
          <cell r="AA213">
            <v>610</v>
          </cell>
          <cell r="AB213">
            <v>9613.5938999999998</v>
          </cell>
          <cell r="AC213">
            <v>380</v>
          </cell>
        </row>
        <row r="214">
          <cell r="A214">
            <v>7473702</v>
          </cell>
          <cell r="B214">
            <v>57571275000445</v>
          </cell>
          <cell r="C214" t="str">
            <v>Hospital Municipal de Mogi das Cruzes</v>
          </cell>
          <cell r="D214" t="str">
            <v>GRANDE S. PAULO</v>
          </cell>
          <cell r="E214" t="str">
            <v>MOGI DAS CRUZES</v>
          </cell>
          <cell r="F214" t="str">
            <v>Municipal</v>
          </cell>
          <cell r="G214">
            <v>1741</v>
          </cell>
          <cell r="H214" t="str">
            <v>Direta/OSS</v>
          </cell>
          <cell r="I214">
            <v>15562</v>
          </cell>
          <cell r="J214">
            <v>169941.89534399999</v>
          </cell>
          <cell r="K214">
            <v>190</v>
          </cell>
          <cell r="L214">
            <v>2234.9965999999999</v>
          </cell>
          <cell r="M214">
            <v>40</v>
          </cell>
          <cell r="N214">
            <v>407.71839999999997</v>
          </cell>
          <cell r="O214">
            <v>30</v>
          </cell>
          <cell r="P214">
            <v>465.75120000000004</v>
          </cell>
          <cell r="Q214">
            <v>6100</v>
          </cell>
          <cell r="R214">
            <v>65354.79</v>
          </cell>
          <cell r="S214">
            <v>3885</v>
          </cell>
          <cell r="T214">
            <v>57588.722520000003</v>
          </cell>
          <cell r="U214">
            <v>9465</v>
          </cell>
          <cell r="V214">
            <v>83947.924500000008</v>
          </cell>
          <cell r="W214">
            <v>3890</v>
          </cell>
          <cell r="X214">
            <v>59609.970999999998</v>
          </cell>
          <cell r="Y214">
            <v>260</v>
          </cell>
          <cell r="Z214">
            <v>2605.6601999999998</v>
          </cell>
          <cell r="AA214">
            <v>80</v>
          </cell>
          <cell r="AB214">
            <v>1260.7991999999999</v>
          </cell>
          <cell r="AC214">
            <v>40</v>
          </cell>
        </row>
        <row r="215">
          <cell r="A215">
            <v>7494068</v>
          </cell>
          <cell r="B215">
            <v>46316600000164</v>
          </cell>
          <cell r="C215" t="str">
            <v>UPA SADAKO SEDOGUTI</v>
          </cell>
          <cell r="D215" t="str">
            <v>GRANDE S. PAULO</v>
          </cell>
          <cell r="E215" t="str">
            <v>ITAQUAQUECETUBA</v>
          </cell>
          <cell r="F215" t="str">
            <v>Municipal</v>
          </cell>
          <cell r="G215">
            <v>2638</v>
          </cell>
          <cell r="H215" t="str">
            <v>Direta/OSS</v>
          </cell>
          <cell r="I215">
            <v>600</v>
          </cell>
          <cell r="J215">
            <v>6552.1871999999994</v>
          </cell>
          <cell r="K215">
            <v>130</v>
          </cell>
          <cell r="L215">
            <v>1529.2082</v>
          </cell>
          <cell r="M215">
            <v>50</v>
          </cell>
          <cell r="N215">
            <v>509.64799999999997</v>
          </cell>
          <cell r="O215">
            <v>70</v>
          </cell>
          <cell r="P215">
            <v>1086.7528</v>
          </cell>
          <cell r="Q215">
            <v>235</v>
          </cell>
          <cell r="R215">
            <v>2517.7665000000002</v>
          </cell>
          <cell r="S215">
            <v>190</v>
          </cell>
          <cell r="T215">
            <v>2816.4368800000002</v>
          </cell>
          <cell r="U215">
            <v>365</v>
          </cell>
          <cell r="V215">
            <v>3237.2945000000004</v>
          </cell>
          <cell r="W215">
            <v>190</v>
          </cell>
          <cell r="X215">
            <v>2911.5410000000002</v>
          </cell>
          <cell r="Y215">
            <v>350</v>
          </cell>
          <cell r="Z215">
            <v>3507.6195000000002</v>
          </cell>
          <cell r="AA215">
            <v>200</v>
          </cell>
          <cell r="AB215">
            <v>3151.998</v>
          </cell>
          <cell r="AC215">
            <v>130</v>
          </cell>
        </row>
        <row r="216">
          <cell r="A216">
            <v>7640307</v>
          </cell>
          <cell r="B216">
            <v>46179941000135</v>
          </cell>
          <cell r="C216" t="str">
            <v>Unidade de Pronto Atendimento – UPA 24h Ruy Silva</v>
          </cell>
          <cell r="D216" t="str">
            <v>MARÍLIA</v>
          </cell>
          <cell r="E216" t="str">
            <v>ASSIS</v>
          </cell>
          <cell r="F216" t="str">
            <v>Municipal</v>
          </cell>
          <cell r="G216">
            <v>2519</v>
          </cell>
          <cell r="H216" t="str">
            <v>Direta/OSS</v>
          </cell>
          <cell r="I216">
            <v>750</v>
          </cell>
          <cell r="J216">
            <v>8190.2339999999995</v>
          </cell>
          <cell r="K216">
            <v>400</v>
          </cell>
          <cell r="L216">
            <v>4705.2560000000003</v>
          </cell>
          <cell r="M216">
            <v>0</v>
          </cell>
          <cell r="N216">
            <v>0</v>
          </cell>
          <cell r="O216">
            <v>790</v>
          </cell>
          <cell r="P216">
            <v>12264.7816</v>
          </cell>
          <cell r="Q216">
            <v>295</v>
          </cell>
          <cell r="R216">
            <v>3160.6005</v>
          </cell>
          <cell r="S216">
            <v>190</v>
          </cell>
          <cell r="T216">
            <v>2816.4368800000002</v>
          </cell>
          <cell r="U216">
            <v>455</v>
          </cell>
          <cell r="V216">
            <v>4035.5315000000005</v>
          </cell>
          <cell r="W216">
            <v>190</v>
          </cell>
          <cell r="X216">
            <v>2911.5410000000002</v>
          </cell>
          <cell r="Y216">
            <v>0</v>
          </cell>
          <cell r="Z216">
            <v>0</v>
          </cell>
          <cell r="AA216">
            <v>2290</v>
          </cell>
          <cell r="AB216">
            <v>36090.377099999998</v>
          </cell>
          <cell r="AC216">
            <v>1420</v>
          </cell>
        </row>
        <row r="217">
          <cell r="A217">
            <v>7682581</v>
          </cell>
          <cell r="B217">
            <v>46523171000104</v>
          </cell>
          <cell r="C217" t="str">
            <v>PS JOSE IBRAHIN</v>
          </cell>
          <cell r="D217" t="str">
            <v>GRANDE S. PAULO</v>
          </cell>
          <cell r="E217" t="str">
            <v>Osasco</v>
          </cell>
          <cell r="F217" t="str">
            <v>Municipal</v>
          </cell>
          <cell r="G217">
            <v>2383</v>
          </cell>
          <cell r="H217" t="str">
            <v>Direta/OSS</v>
          </cell>
          <cell r="I217">
            <v>2995</v>
          </cell>
          <cell r="J217">
            <v>32706.334439999999</v>
          </cell>
          <cell r="K217">
            <v>285</v>
          </cell>
          <cell r="L217">
            <v>3352.4949000000001</v>
          </cell>
          <cell r="M217">
            <v>650</v>
          </cell>
          <cell r="N217">
            <v>6625.424</v>
          </cell>
          <cell r="O217">
            <v>870</v>
          </cell>
          <cell r="P217">
            <v>13506.784800000001</v>
          </cell>
          <cell r="Q217">
            <v>1175</v>
          </cell>
          <cell r="R217">
            <v>12588.8325</v>
          </cell>
          <cell r="S217">
            <v>780</v>
          </cell>
          <cell r="T217">
            <v>11562.21456</v>
          </cell>
          <cell r="U217">
            <v>1820</v>
          </cell>
          <cell r="V217">
            <v>16142.126000000002</v>
          </cell>
          <cell r="W217">
            <v>780</v>
          </cell>
          <cell r="X217">
            <v>11952.642</v>
          </cell>
          <cell r="Y217">
            <v>4350</v>
          </cell>
          <cell r="Z217">
            <v>43594.699500000002</v>
          </cell>
          <cell r="AA217">
            <v>2550</v>
          </cell>
          <cell r="AB217">
            <v>40187.974500000004</v>
          </cell>
          <cell r="AC217">
            <v>1580</v>
          </cell>
        </row>
        <row r="218">
          <cell r="A218">
            <v>7711077</v>
          </cell>
          <cell r="B218">
            <v>46578498000175</v>
          </cell>
          <cell r="C218" t="str">
            <v>Unidade de Pronto Atendimento</v>
          </cell>
          <cell r="D218" t="str">
            <v>BAIXADA SANTISTA</v>
          </cell>
          <cell r="E218" t="str">
            <v>ITANHAEM</v>
          </cell>
          <cell r="F218" t="str">
            <v>Municipal</v>
          </cell>
          <cell r="G218">
            <v>2500</v>
          </cell>
          <cell r="H218" t="str">
            <v>Direta/OSS</v>
          </cell>
          <cell r="I218">
            <v>215</v>
          </cell>
          <cell r="J218">
            <v>2347.86708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85</v>
          </cell>
          <cell r="R218">
            <v>910.68150000000003</v>
          </cell>
          <cell r="S218">
            <v>0</v>
          </cell>
          <cell r="T218">
            <v>0</v>
          </cell>
          <cell r="U218">
            <v>130</v>
          </cell>
          <cell r="V218">
            <v>1153.009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A219">
            <v>7792115</v>
          </cell>
          <cell r="B219">
            <v>6258092000190</v>
          </cell>
          <cell r="C219" t="str">
            <v>instituto innovare - UPA 24hrs</v>
          </cell>
          <cell r="D219" t="str">
            <v>RIBEIRÃO PRETO</v>
          </cell>
          <cell r="E219" t="str">
            <v>SERTAOZINHO</v>
          </cell>
          <cell r="F219" t="str">
            <v>Municipal</v>
          </cell>
          <cell r="G219">
            <v>2355</v>
          </cell>
          <cell r="H219" t="str">
            <v>Direta/OSS</v>
          </cell>
          <cell r="I219">
            <v>750</v>
          </cell>
          <cell r="J219">
            <v>8190.2339999999995</v>
          </cell>
          <cell r="K219">
            <v>860</v>
          </cell>
          <cell r="L219">
            <v>10116.3004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295</v>
          </cell>
          <cell r="R219">
            <v>3160.6005</v>
          </cell>
          <cell r="S219">
            <v>870</v>
          </cell>
          <cell r="T219">
            <v>12896.31624</v>
          </cell>
          <cell r="U219">
            <v>455</v>
          </cell>
          <cell r="V219">
            <v>4035.5315000000005</v>
          </cell>
          <cell r="W219">
            <v>870</v>
          </cell>
          <cell r="X219">
            <v>13331.793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A220">
            <v>7806116</v>
          </cell>
          <cell r="B220">
            <v>46316600000164</v>
          </cell>
          <cell r="C220" t="str">
            <v>cs24hs itaquaquecetuba</v>
          </cell>
          <cell r="D220" t="str">
            <v>GRANDE S. PAULO</v>
          </cell>
          <cell r="E220" t="str">
            <v>ITAQUAQUECETUBA</v>
          </cell>
          <cell r="F220" t="str">
            <v>Municipal</v>
          </cell>
          <cell r="G220">
            <v>2642</v>
          </cell>
          <cell r="H220" t="str">
            <v>Direta/OSS</v>
          </cell>
          <cell r="I220">
            <v>150</v>
          </cell>
          <cell r="J220">
            <v>1638.0467999999998</v>
          </cell>
          <cell r="K220">
            <v>65</v>
          </cell>
          <cell r="L220">
            <v>764.60410000000002</v>
          </cell>
          <cell r="M220">
            <v>20</v>
          </cell>
          <cell r="N220">
            <v>203.85919999999999</v>
          </cell>
          <cell r="O220">
            <v>20</v>
          </cell>
          <cell r="P220">
            <v>310.50080000000003</v>
          </cell>
          <cell r="Q220">
            <v>60</v>
          </cell>
          <cell r="R220">
            <v>642.83400000000006</v>
          </cell>
          <cell r="S220">
            <v>50</v>
          </cell>
          <cell r="T220">
            <v>741.16759999999999</v>
          </cell>
          <cell r="U220">
            <v>90</v>
          </cell>
          <cell r="V220">
            <v>798.23700000000008</v>
          </cell>
          <cell r="W220">
            <v>50</v>
          </cell>
          <cell r="X220">
            <v>766.19500000000005</v>
          </cell>
          <cell r="Y220">
            <v>80</v>
          </cell>
          <cell r="Z220">
            <v>801.74160000000006</v>
          </cell>
          <cell r="AA220">
            <v>50</v>
          </cell>
          <cell r="AB220">
            <v>787.99950000000001</v>
          </cell>
          <cell r="AC220">
            <v>30</v>
          </cell>
        </row>
        <row r="221">
          <cell r="A221">
            <v>7868499</v>
          </cell>
          <cell r="B221">
            <v>46523114000117</v>
          </cell>
          <cell r="C221" t="str">
            <v>Unidade de pronto atendimento Zilda Arns</v>
          </cell>
          <cell r="D221" t="str">
            <v>GRANDE S. PAULO</v>
          </cell>
          <cell r="E221" t="str">
            <v>EMBU DAS ARTES</v>
          </cell>
          <cell r="F221" t="str">
            <v>Municipal</v>
          </cell>
          <cell r="G221">
            <v>2686</v>
          </cell>
          <cell r="H221" t="str">
            <v>Direta/OSS</v>
          </cell>
          <cell r="I221">
            <v>480</v>
          </cell>
          <cell r="J221">
            <v>5241.7497599999997</v>
          </cell>
          <cell r="K221">
            <v>130</v>
          </cell>
          <cell r="L221">
            <v>1529.2082</v>
          </cell>
          <cell r="M221">
            <v>130</v>
          </cell>
          <cell r="N221">
            <v>1325.0847999999999</v>
          </cell>
          <cell r="O221">
            <v>180</v>
          </cell>
          <cell r="P221">
            <v>2794.5072</v>
          </cell>
          <cell r="Q221">
            <v>190</v>
          </cell>
          <cell r="R221">
            <v>2035.6410000000001</v>
          </cell>
          <cell r="S221">
            <v>780</v>
          </cell>
          <cell r="T221">
            <v>11562.21456</v>
          </cell>
          <cell r="U221">
            <v>290</v>
          </cell>
          <cell r="V221">
            <v>2572.0970000000002</v>
          </cell>
          <cell r="W221">
            <v>780</v>
          </cell>
          <cell r="X221">
            <v>11952.642</v>
          </cell>
          <cell r="Y221">
            <v>870</v>
          </cell>
          <cell r="Z221">
            <v>8718.9398999999994</v>
          </cell>
          <cell r="AA221">
            <v>510</v>
          </cell>
          <cell r="AB221">
            <v>8037.5949000000001</v>
          </cell>
          <cell r="AC221">
            <v>310</v>
          </cell>
        </row>
        <row r="222">
          <cell r="A222">
            <v>7892985</v>
          </cell>
          <cell r="B222">
            <v>9528436000203</v>
          </cell>
          <cell r="C222" t="str">
            <v>UNIDADE DE PRONTO ATENDIMENTO UPA REGIAO NORTE</v>
          </cell>
          <cell r="D222" t="str">
            <v>MARÍLIA</v>
          </cell>
          <cell r="E222" t="str">
            <v>MARILIA</v>
          </cell>
          <cell r="F222" t="str">
            <v>Municipal</v>
          </cell>
          <cell r="G222">
            <v>2491</v>
          </cell>
          <cell r="H222" t="str">
            <v>Direta/OSS</v>
          </cell>
          <cell r="I222">
            <v>900</v>
          </cell>
          <cell r="J222">
            <v>9828.2807999999986</v>
          </cell>
          <cell r="K222">
            <v>160</v>
          </cell>
          <cell r="L222">
            <v>1882.1024</v>
          </cell>
          <cell r="M222">
            <v>260</v>
          </cell>
          <cell r="N222">
            <v>2650.1695999999997</v>
          </cell>
          <cell r="O222">
            <v>210</v>
          </cell>
          <cell r="P222">
            <v>3260.2584000000002</v>
          </cell>
          <cell r="Q222">
            <v>350</v>
          </cell>
          <cell r="R222">
            <v>3749.8650000000002</v>
          </cell>
          <cell r="S222">
            <v>290</v>
          </cell>
          <cell r="T222">
            <v>4298.7720799999997</v>
          </cell>
          <cell r="U222">
            <v>545</v>
          </cell>
          <cell r="V222">
            <v>4833.7685000000001</v>
          </cell>
          <cell r="W222">
            <v>284</v>
          </cell>
          <cell r="X222">
            <v>4351.9876000000004</v>
          </cell>
          <cell r="Y222">
            <v>1740</v>
          </cell>
          <cell r="Z222">
            <v>17437.879799999999</v>
          </cell>
          <cell r="AA222">
            <v>610</v>
          </cell>
          <cell r="AB222">
            <v>9613.5938999999998</v>
          </cell>
          <cell r="AC222">
            <v>380</v>
          </cell>
        </row>
        <row r="223">
          <cell r="A223">
            <v>7947984</v>
          </cell>
          <cell r="B223">
            <v>45699626000176</v>
          </cell>
          <cell r="C223" t="str">
            <v xml:space="preserve">COMPLEXO MUNICIPAL DE SAÚDE </v>
          </cell>
          <cell r="D223" t="str">
            <v>TAUBATÉ</v>
          </cell>
          <cell r="E223" t="str">
            <v>CAMPOS DO JORDAO</v>
          </cell>
          <cell r="F223" t="str">
            <v>Municipal</v>
          </cell>
          <cell r="G223">
            <v>2216</v>
          </cell>
          <cell r="H223" t="str">
            <v>Direta/OSS</v>
          </cell>
          <cell r="I223">
            <v>15</v>
          </cell>
          <cell r="J223">
            <v>163.80467999999999</v>
          </cell>
          <cell r="K223">
            <v>0</v>
          </cell>
          <cell r="L223">
            <v>0</v>
          </cell>
          <cell r="M223">
            <v>20</v>
          </cell>
          <cell r="N223">
            <v>203.85919999999999</v>
          </cell>
          <cell r="O223">
            <v>0</v>
          </cell>
          <cell r="P223">
            <v>0</v>
          </cell>
          <cell r="Q223">
            <v>5</v>
          </cell>
          <cell r="R223">
            <v>53.569500000000005</v>
          </cell>
          <cell r="S223">
            <v>30</v>
          </cell>
          <cell r="T223">
            <v>444.70056</v>
          </cell>
          <cell r="U223">
            <v>10</v>
          </cell>
          <cell r="V223">
            <v>88.693000000000012</v>
          </cell>
          <cell r="W223">
            <v>20</v>
          </cell>
          <cell r="X223">
            <v>306.47800000000001</v>
          </cell>
          <cell r="Y223">
            <v>30</v>
          </cell>
          <cell r="Z223">
            <v>300.65309999999999</v>
          </cell>
          <cell r="AA223">
            <v>0</v>
          </cell>
          <cell r="AB223">
            <v>0</v>
          </cell>
          <cell r="AC223">
            <v>0</v>
          </cell>
        </row>
        <row r="224">
          <cell r="A224">
            <v>7958250</v>
          </cell>
          <cell r="B224">
            <v>55356653000108</v>
          </cell>
          <cell r="C224" t="str">
            <v>UPA ANA JACINTA</v>
          </cell>
          <cell r="D224" t="str">
            <v>PRESIDENTE PRUDENTE</v>
          </cell>
          <cell r="E224" t="str">
            <v>PRESIDENTE PRUDENTE</v>
          </cell>
          <cell r="F224" t="str">
            <v>Municipal</v>
          </cell>
          <cell r="G224">
            <v>2536</v>
          </cell>
          <cell r="H224" t="str">
            <v>Direta/OSS</v>
          </cell>
          <cell r="I224">
            <v>300</v>
          </cell>
          <cell r="J224">
            <v>3276.0935999999997</v>
          </cell>
          <cell r="K224">
            <v>80</v>
          </cell>
          <cell r="L224">
            <v>941.05119999999999</v>
          </cell>
          <cell r="M224">
            <v>80</v>
          </cell>
          <cell r="N224">
            <v>815.43679999999995</v>
          </cell>
          <cell r="O224">
            <v>0</v>
          </cell>
          <cell r="P224">
            <v>0</v>
          </cell>
          <cell r="Q224">
            <v>115</v>
          </cell>
          <cell r="R224">
            <v>1232.0985000000001</v>
          </cell>
          <cell r="S224">
            <v>780</v>
          </cell>
          <cell r="T224">
            <v>11562.21456</v>
          </cell>
          <cell r="U224">
            <v>180</v>
          </cell>
          <cell r="V224">
            <v>1596.4740000000002</v>
          </cell>
          <cell r="W224">
            <v>780</v>
          </cell>
          <cell r="X224">
            <v>11952.642</v>
          </cell>
          <cell r="Y224">
            <v>520</v>
          </cell>
          <cell r="Z224">
            <v>5211.3203999999996</v>
          </cell>
          <cell r="AA224">
            <v>0</v>
          </cell>
          <cell r="AB224">
            <v>0</v>
          </cell>
          <cell r="AC224">
            <v>0</v>
          </cell>
        </row>
        <row r="225">
          <cell r="A225">
            <v>7979649</v>
          </cell>
          <cell r="B225">
            <v>46392130000380</v>
          </cell>
          <cell r="C225" t="str">
            <v>Hosp Dia Rede Hora Certa Vila Guilherme</v>
          </cell>
          <cell r="D225" t="str">
            <v>GRANDE S. PAULO</v>
          </cell>
          <cell r="E225" t="str">
            <v>SAO PAULO</v>
          </cell>
          <cell r="F225" t="str">
            <v>Municipal</v>
          </cell>
          <cell r="G225">
            <v>2737</v>
          </cell>
          <cell r="H225" t="str">
            <v>Direta/OSS</v>
          </cell>
          <cell r="I225">
            <v>50</v>
          </cell>
          <cell r="J225">
            <v>546.01559999999995</v>
          </cell>
          <cell r="K225">
            <v>80</v>
          </cell>
          <cell r="L225">
            <v>941.05119999999999</v>
          </cell>
          <cell r="M225">
            <v>0</v>
          </cell>
          <cell r="N225">
            <v>0</v>
          </cell>
          <cell r="O225">
            <v>90</v>
          </cell>
          <cell r="P225">
            <v>1397.2536</v>
          </cell>
          <cell r="Q225">
            <v>20</v>
          </cell>
          <cell r="R225">
            <v>214.27800000000002</v>
          </cell>
          <cell r="S225">
            <v>20</v>
          </cell>
          <cell r="T225">
            <v>296.46704</v>
          </cell>
          <cell r="U225">
            <v>30</v>
          </cell>
          <cell r="V225">
            <v>266.07900000000001</v>
          </cell>
          <cell r="W225">
            <v>20</v>
          </cell>
          <cell r="X225">
            <v>306.47800000000001</v>
          </cell>
          <cell r="Y225">
            <v>0</v>
          </cell>
          <cell r="Z225">
            <v>0</v>
          </cell>
          <cell r="AA225">
            <v>250</v>
          </cell>
          <cell r="AB225">
            <v>3939.9974999999999</v>
          </cell>
          <cell r="AC225">
            <v>160</v>
          </cell>
        </row>
        <row r="226">
          <cell r="A226">
            <v>7992890</v>
          </cell>
          <cell r="B226">
            <v>68311216000373</v>
          </cell>
          <cell r="C226" t="str">
            <v>UNIDADE DE INTERNACAO COVID HOSPITAL DIA CAPELA DO SOCORRO</v>
          </cell>
          <cell r="D226" t="str">
            <v>GRANDE S. PAULO</v>
          </cell>
          <cell r="E226" t="str">
            <v>SÃO PAULO</v>
          </cell>
          <cell r="F226" t="str">
            <v>Municipal</v>
          </cell>
          <cell r="G226">
            <v>2138</v>
          </cell>
          <cell r="H226" t="str">
            <v>Direta/OSS</v>
          </cell>
          <cell r="I226">
            <v>8980</v>
          </cell>
          <cell r="J226">
            <v>98064.401759999993</v>
          </cell>
          <cell r="K226">
            <v>3825</v>
          </cell>
          <cell r="L226">
            <v>44994.010499999997</v>
          </cell>
          <cell r="M226">
            <v>2610</v>
          </cell>
          <cell r="N226">
            <v>26603.625599999999</v>
          </cell>
          <cell r="O226">
            <v>1750</v>
          </cell>
          <cell r="P226">
            <v>27168.82</v>
          </cell>
          <cell r="Q226">
            <v>3520</v>
          </cell>
          <cell r="R226">
            <v>37712.928</v>
          </cell>
          <cell r="S226">
            <v>2330</v>
          </cell>
          <cell r="T226">
            <v>34538.410159999999</v>
          </cell>
          <cell r="U226">
            <v>5460</v>
          </cell>
          <cell r="V226">
            <v>48426.378000000004</v>
          </cell>
          <cell r="W226">
            <v>2330</v>
          </cell>
          <cell r="X226">
            <v>35704.686999999998</v>
          </cell>
          <cell r="Y226">
            <v>17390</v>
          </cell>
          <cell r="Z226">
            <v>174278.5803</v>
          </cell>
          <cell r="AA226">
            <v>5090</v>
          </cell>
          <cell r="AB226">
            <v>80218.349100000007</v>
          </cell>
          <cell r="AC226">
            <v>3160</v>
          </cell>
        </row>
        <row r="227">
          <cell r="A227">
            <v>9067205</v>
          </cell>
          <cell r="B227">
            <v>47842836000105</v>
          </cell>
          <cell r="C227" t="str">
            <v>UPA 24 HORAS DRA MARIZE REIS STEFANINI FERNANDOPOLIS</v>
          </cell>
          <cell r="D227" t="str">
            <v>S. JOSÉ R. PRETO</v>
          </cell>
          <cell r="E227" t="str">
            <v xml:space="preserve"> FERNANDOPOLIS</v>
          </cell>
          <cell r="F227" t="str">
            <v>Municipal</v>
          </cell>
          <cell r="G227">
            <v>2435</v>
          </cell>
          <cell r="H227" t="str">
            <v>Direta/OSS</v>
          </cell>
          <cell r="I227">
            <v>600</v>
          </cell>
          <cell r="J227">
            <v>6552.1871999999994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235</v>
          </cell>
          <cell r="R227">
            <v>2517.7665000000002</v>
          </cell>
          <cell r="S227">
            <v>490</v>
          </cell>
          <cell r="T227">
            <v>7263.4424799999997</v>
          </cell>
          <cell r="U227">
            <v>365</v>
          </cell>
          <cell r="V227">
            <v>3237.2945000000004</v>
          </cell>
          <cell r="W227">
            <v>480</v>
          </cell>
          <cell r="X227">
            <v>7355.4719999999998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</row>
        <row r="228">
          <cell r="A228">
            <v>9208127</v>
          </cell>
          <cell r="B228">
            <v>15532870000189</v>
          </cell>
          <cell r="C228" t="str">
            <v>INSTITUTO MEDIZIN DE SAUDE - IMEDIS</v>
          </cell>
          <cell r="D228" t="str">
            <v>CAMPINAS</v>
          </cell>
          <cell r="E228" t="str">
            <v>ARTUR NOGUEIRA</v>
          </cell>
          <cell r="F228" t="str">
            <v>Municipal</v>
          </cell>
          <cell r="G228">
            <v>2810</v>
          </cell>
          <cell r="H228" t="str">
            <v>Direta/OSS</v>
          </cell>
          <cell r="I228">
            <v>450</v>
          </cell>
          <cell r="J228">
            <v>4914.1403999999993</v>
          </cell>
          <cell r="K228">
            <v>400</v>
          </cell>
          <cell r="L228">
            <v>4705.2560000000003</v>
          </cell>
          <cell r="M228">
            <v>200</v>
          </cell>
          <cell r="N228">
            <v>2038.5919999999999</v>
          </cell>
          <cell r="O228">
            <v>180</v>
          </cell>
          <cell r="P228">
            <v>2794.5072</v>
          </cell>
          <cell r="Q228">
            <v>175</v>
          </cell>
          <cell r="R228">
            <v>1874.9325000000001</v>
          </cell>
          <cell r="S228">
            <v>240</v>
          </cell>
          <cell r="T228">
            <v>3557.60448</v>
          </cell>
          <cell r="U228">
            <v>275</v>
          </cell>
          <cell r="V228">
            <v>2439.0575000000003</v>
          </cell>
          <cell r="W228">
            <v>240</v>
          </cell>
          <cell r="X228">
            <v>3677.7359999999999</v>
          </cell>
          <cell r="Y228">
            <v>1300</v>
          </cell>
          <cell r="Z228">
            <v>13028.300999999999</v>
          </cell>
          <cell r="AA228">
            <v>510</v>
          </cell>
          <cell r="AB228">
            <v>8037.5949000000001</v>
          </cell>
          <cell r="AC228">
            <v>310</v>
          </cell>
        </row>
        <row r="229">
          <cell r="A229">
            <v>9267263</v>
          </cell>
          <cell r="B229">
            <v>45276128000110</v>
          </cell>
          <cell r="C229" t="str">
            <v>UNIDADE DE RETAGUARDA DE URGÊNCIA E DIAGNÓSTICO DO MELHADO</v>
          </cell>
          <cell r="D229" t="str">
            <v>ARARAQUARA</v>
          </cell>
          <cell r="E229" t="str">
            <v>ARARAQUARA</v>
          </cell>
          <cell r="F229" t="str">
            <v>Municipal</v>
          </cell>
          <cell r="G229">
            <v>2804</v>
          </cell>
          <cell r="H229" t="str">
            <v>Direta/OSS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80</v>
          </cell>
          <cell r="T229">
            <v>1185.86816</v>
          </cell>
          <cell r="U229">
            <v>0</v>
          </cell>
          <cell r="V229">
            <v>0</v>
          </cell>
          <cell r="W229">
            <v>160</v>
          </cell>
          <cell r="X229">
            <v>2451.8240000000001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</row>
        <row r="230">
          <cell r="A230">
            <v>9439897</v>
          </cell>
          <cell r="B230">
            <v>46352746000165</v>
          </cell>
          <cell r="C230" t="str">
            <v>UPA UNIDADE DE PRONTO ATENDIMENTO 24 HORAS BOM JESUS</v>
          </cell>
          <cell r="D230" t="str">
            <v>CAMPINAS</v>
          </cell>
          <cell r="E230" t="str">
            <v xml:space="preserve"> BRAGANCA PAULISTA</v>
          </cell>
          <cell r="F230" t="str">
            <v>Municipal</v>
          </cell>
          <cell r="G230">
            <v>2505</v>
          </cell>
          <cell r="H230" t="str">
            <v>Direta/OSS</v>
          </cell>
          <cell r="I230">
            <v>75</v>
          </cell>
          <cell r="J230">
            <v>819.02339999999992</v>
          </cell>
          <cell r="K230">
            <v>25</v>
          </cell>
          <cell r="L230">
            <v>294.07850000000002</v>
          </cell>
          <cell r="M230">
            <v>0</v>
          </cell>
          <cell r="N230">
            <v>0</v>
          </cell>
          <cell r="O230">
            <v>30</v>
          </cell>
          <cell r="P230">
            <v>465.75120000000004</v>
          </cell>
          <cell r="Q230">
            <v>30</v>
          </cell>
          <cell r="R230">
            <v>321.41700000000003</v>
          </cell>
          <cell r="S230">
            <v>30</v>
          </cell>
          <cell r="T230">
            <v>444.70056</v>
          </cell>
          <cell r="U230">
            <v>45</v>
          </cell>
          <cell r="V230">
            <v>399.11850000000004</v>
          </cell>
          <cell r="W230">
            <v>30</v>
          </cell>
          <cell r="X230">
            <v>459.71699999999998</v>
          </cell>
          <cell r="Y230">
            <v>0</v>
          </cell>
          <cell r="Z230">
            <v>0</v>
          </cell>
          <cell r="AA230">
            <v>80</v>
          </cell>
          <cell r="AB230">
            <v>1260.7991999999999</v>
          </cell>
          <cell r="AC230">
            <v>40</v>
          </cell>
        </row>
        <row r="231">
          <cell r="A231">
            <v>9465464</v>
          </cell>
          <cell r="B231">
            <v>46392148005936</v>
          </cell>
          <cell r="C231" t="str">
            <v>Secretaria Municipal da Saúde – Hospital Municipal Josanias Castanha Braga</v>
          </cell>
          <cell r="D231" t="str">
            <v>GRANDE S. PAULO</v>
          </cell>
          <cell r="E231" t="str">
            <v>SAO PAULO</v>
          </cell>
          <cell r="F231" t="str">
            <v>Municipal</v>
          </cell>
          <cell r="G231">
            <v>2039</v>
          </cell>
          <cell r="H231" t="str">
            <v>Direta/OSS</v>
          </cell>
          <cell r="I231">
            <v>7740</v>
          </cell>
          <cell r="J231">
            <v>84523.21488</v>
          </cell>
          <cell r="K231">
            <v>1585</v>
          </cell>
          <cell r="L231">
            <v>18644.5769</v>
          </cell>
          <cell r="M231">
            <v>650</v>
          </cell>
          <cell r="N231">
            <v>6625.424</v>
          </cell>
          <cell r="O231">
            <v>440</v>
          </cell>
          <cell r="P231">
            <v>6831.0176000000001</v>
          </cell>
          <cell r="Q231">
            <v>3035</v>
          </cell>
          <cell r="R231">
            <v>32516.686500000003</v>
          </cell>
          <cell r="S231">
            <v>3000</v>
          </cell>
          <cell r="T231">
            <v>44470.055999999997</v>
          </cell>
          <cell r="U231">
            <v>4705</v>
          </cell>
          <cell r="V231">
            <v>41730.056500000006</v>
          </cell>
          <cell r="W231">
            <v>3000</v>
          </cell>
          <cell r="X231">
            <v>45971.7</v>
          </cell>
          <cell r="Y231">
            <v>4350</v>
          </cell>
          <cell r="Z231">
            <v>43594.699500000002</v>
          </cell>
          <cell r="AA231">
            <v>1270</v>
          </cell>
          <cell r="AB231">
            <v>20015.187300000001</v>
          </cell>
          <cell r="AC231">
            <v>790</v>
          </cell>
        </row>
        <row r="232">
          <cell r="A232">
            <v>9536248</v>
          </cell>
          <cell r="B232">
            <v>46316600000164</v>
          </cell>
          <cell r="C232" t="str">
            <v>CENTRAL DE ATENDIMENTO DA COVID-19</v>
          </cell>
          <cell r="D232" t="str">
            <v>GRANDE S. PAULO</v>
          </cell>
          <cell r="E232" t="str">
            <v>ITAQUAQUECETUBA</v>
          </cell>
          <cell r="F232" t="str">
            <v>Municipal</v>
          </cell>
          <cell r="G232">
            <v>2711</v>
          </cell>
          <cell r="H232" t="str">
            <v>Direta/OSS</v>
          </cell>
          <cell r="I232">
            <v>720</v>
          </cell>
          <cell r="J232">
            <v>7862.6246399999991</v>
          </cell>
          <cell r="K232">
            <v>765</v>
          </cell>
          <cell r="L232">
            <v>8998.8021000000008</v>
          </cell>
          <cell r="M232">
            <v>1560</v>
          </cell>
          <cell r="N232">
            <v>15901.017599999999</v>
          </cell>
          <cell r="O232">
            <v>1050</v>
          </cell>
          <cell r="P232">
            <v>16301.292000000001</v>
          </cell>
          <cell r="Q232">
            <v>280</v>
          </cell>
          <cell r="R232">
            <v>2999.8920000000003</v>
          </cell>
          <cell r="S232">
            <v>390</v>
          </cell>
          <cell r="T232">
            <v>5781.1072800000002</v>
          </cell>
          <cell r="U232">
            <v>435</v>
          </cell>
          <cell r="V232">
            <v>3858.1455000000005</v>
          </cell>
          <cell r="W232">
            <v>390</v>
          </cell>
          <cell r="X232">
            <v>5976.3209999999999</v>
          </cell>
          <cell r="Y232">
            <v>10440</v>
          </cell>
          <cell r="Z232">
            <v>104627.2788</v>
          </cell>
          <cell r="AA232">
            <v>3060</v>
          </cell>
          <cell r="AB232">
            <v>48225.5694</v>
          </cell>
          <cell r="AC232">
            <v>1890</v>
          </cell>
        </row>
        <row r="233">
          <cell r="A233">
            <v>9545328</v>
          </cell>
          <cell r="B233">
            <v>55356653000108</v>
          </cell>
          <cell r="C233" t="str">
            <v>UPA ZONA NORTE-DR ALOISIO ANDRADE</v>
          </cell>
          <cell r="D233" t="str">
            <v>PRESIDENTE PRUDENTE</v>
          </cell>
          <cell r="E233" t="str">
            <v>PRESIDENTE PRUDENTE</v>
          </cell>
          <cell r="F233" t="str">
            <v>Municipal</v>
          </cell>
          <cell r="G233">
            <v>2434</v>
          </cell>
          <cell r="H233" t="str">
            <v>Direta/OSS</v>
          </cell>
          <cell r="I233">
            <v>300</v>
          </cell>
          <cell r="J233">
            <v>3276.0935999999997</v>
          </cell>
          <cell r="K233">
            <v>80</v>
          </cell>
          <cell r="L233">
            <v>941.05119999999999</v>
          </cell>
          <cell r="M233">
            <v>80</v>
          </cell>
          <cell r="N233">
            <v>815.43679999999995</v>
          </cell>
          <cell r="O233">
            <v>0</v>
          </cell>
          <cell r="P233">
            <v>0</v>
          </cell>
          <cell r="Q233">
            <v>115</v>
          </cell>
          <cell r="R233">
            <v>1232.0985000000001</v>
          </cell>
          <cell r="S233">
            <v>780</v>
          </cell>
          <cell r="T233">
            <v>11562.21456</v>
          </cell>
          <cell r="U233">
            <v>180</v>
          </cell>
          <cell r="V233">
            <v>1596.4740000000002</v>
          </cell>
          <cell r="W233">
            <v>780</v>
          </cell>
          <cell r="X233">
            <v>11952.642</v>
          </cell>
          <cell r="Y233">
            <v>520</v>
          </cell>
          <cell r="Z233">
            <v>5211.3203999999996</v>
          </cell>
          <cell r="AA233">
            <v>0</v>
          </cell>
          <cell r="AB233">
            <v>0</v>
          </cell>
          <cell r="AC233">
            <v>0</v>
          </cell>
        </row>
        <row r="234">
          <cell r="A234">
            <v>174378</v>
          </cell>
          <cell r="B234">
            <v>46422408000152</v>
          </cell>
          <cell r="C234" t="str">
            <v>Hospital de Campanha Santa Barbara D Oeste</v>
          </cell>
          <cell r="D234" t="str">
            <v>CAMPINAS</v>
          </cell>
          <cell r="E234" t="str">
            <v>SANTA BARBARA D'OESTE</v>
          </cell>
          <cell r="F234" t="str">
            <v>Municipal</v>
          </cell>
          <cell r="G234">
            <v>2549</v>
          </cell>
          <cell r="H234" t="str">
            <v>Priv.s. fins lucrativos</v>
          </cell>
          <cell r="I234">
            <v>45</v>
          </cell>
          <cell r="J234">
            <v>491.41403999999994</v>
          </cell>
          <cell r="K234">
            <v>80</v>
          </cell>
          <cell r="L234">
            <v>941.05119999999999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20</v>
          </cell>
          <cell r="R234">
            <v>214.27800000000002</v>
          </cell>
          <cell r="S234">
            <v>530</v>
          </cell>
          <cell r="T234">
            <v>7856.3765599999997</v>
          </cell>
          <cell r="U234">
            <v>25</v>
          </cell>
          <cell r="V234">
            <v>221.73250000000002</v>
          </cell>
          <cell r="W234">
            <v>530</v>
          </cell>
          <cell r="X234">
            <v>8121.6670000000004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A235">
            <v>605484</v>
          </cell>
          <cell r="B235">
            <v>29174910000253</v>
          </cell>
          <cell r="C235" t="str">
            <v>AMHE MED ASSISTENCIA DE SAUDE LTDA</v>
          </cell>
          <cell r="D235" t="str">
            <v>SOROCABA</v>
          </cell>
          <cell r="E235" t="str">
            <v>SOROCABA</v>
          </cell>
          <cell r="F235" t="str">
            <v>Municipal</v>
          </cell>
          <cell r="G235">
            <v>2647</v>
          </cell>
          <cell r="H235" t="str">
            <v>Priv.s. fins lucrativos</v>
          </cell>
          <cell r="I235">
            <v>785</v>
          </cell>
          <cell r="J235">
            <v>8572.4449199999999</v>
          </cell>
          <cell r="K235">
            <v>120</v>
          </cell>
          <cell r="L235">
            <v>1411.5768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310</v>
          </cell>
          <cell r="R235">
            <v>3321.3090000000002</v>
          </cell>
          <cell r="S235">
            <v>400</v>
          </cell>
          <cell r="T235">
            <v>5929.3407999999999</v>
          </cell>
          <cell r="U235">
            <v>480</v>
          </cell>
          <cell r="V235">
            <v>4257.2640000000001</v>
          </cell>
          <cell r="W235">
            <v>400</v>
          </cell>
          <cell r="X235">
            <v>6129.56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A236">
            <v>2022648</v>
          </cell>
          <cell r="B236">
            <v>46045290000190</v>
          </cell>
          <cell r="C236" t="str">
            <v>IRMANDADE DE MISERICORDIA DE CAMPINAS</v>
          </cell>
          <cell r="D236" t="str">
            <v>CAMPINAS</v>
          </cell>
          <cell r="E236" t="str">
            <v>CAMPINAS</v>
          </cell>
          <cell r="F236" t="str">
            <v>Municipal</v>
          </cell>
          <cell r="G236">
            <v>1959</v>
          </cell>
          <cell r="H236" t="str">
            <v>Priv.s. fins lucrativos</v>
          </cell>
          <cell r="I236">
            <v>475</v>
          </cell>
          <cell r="J236">
            <v>5187.1481999999996</v>
          </cell>
          <cell r="K236">
            <v>830</v>
          </cell>
          <cell r="L236">
            <v>9763.4061999999994</v>
          </cell>
          <cell r="M236">
            <v>200</v>
          </cell>
          <cell r="N236">
            <v>2038.5919999999999</v>
          </cell>
          <cell r="O236">
            <v>590</v>
          </cell>
          <cell r="P236">
            <v>9159.7736000000004</v>
          </cell>
          <cell r="Q236">
            <v>185</v>
          </cell>
          <cell r="R236">
            <v>1982.0715</v>
          </cell>
          <cell r="S236">
            <v>890</v>
          </cell>
          <cell r="T236">
            <v>13192.78328</v>
          </cell>
          <cell r="U236">
            <v>290</v>
          </cell>
          <cell r="V236">
            <v>2572.0970000000002</v>
          </cell>
          <cell r="W236">
            <v>890</v>
          </cell>
          <cell r="X236">
            <v>13638.271000000001</v>
          </cell>
          <cell r="Y236">
            <v>1323</v>
          </cell>
          <cell r="Z236">
            <v>13258.80171</v>
          </cell>
          <cell r="AA236">
            <v>1730</v>
          </cell>
          <cell r="AB236">
            <v>27264.7827</v>
          </cell>
          <cell r="AC236">
            <v>1070</v>
          </cell>
        </row>
        <row r="237">
          <cell r="A237">
            <v>2023016</v>
          </cell>
          <cell r="B237">
            <v>45968716000115</v>
          </cell>
          <cell r="C237" t="str">
            <v>Irmandade da Casa de Caridade São Vicente de Paulo de Cajuru</v>
          </cell>
          <cell r="D237" t="str">
            <v>RIBEIRÃO PRETO</v>
          </cell>
          <cell r="E237" t="str">
            <v>CAJURU</v>
          </cell>
          <cell r="F237" t="str">
            <v>Municipal</v>
          </cell>
          <cell r="G237">
            <v>1955</v>
          </cell>
          <cell r="H237" t="str">
            <v>Priv.s. fins lucrativos</v>
          </cell>
          <cell r="I237">
            <v>600</v>
          </cell>
          <cell r="J237">
            <v>6552.1871999999994</v>
          </cell>
          <cell r="K237">
            <v>320</v>
          </cell>
          <cell r="L237">
            <v>3764.2048</v>
          </cell>
          <cell r="M237">
            <v>0</v>
          </cell>
          <cell r="N237">
            <v>0</v>
          </cell>
          <cell r="O237">
            <v>700</v>
          </cell>
          <cell r="P237">
            <v>10867.528</v>
          </cell>
          <cell r="Q237">
            <v>235</v>
          </cell>
          <cell r="R237">
            <v>2517.7665000000002</v>
          </cell>
          <cell r="S237">
            <v>290</v>
          </cell>
          <cell r="T237">
            <v>4298.7720799999997</v>
          </cell>
          <cell r="U237">
            <v>365</v>
          </cell>
          <cell r="V237">
            <v>3237.2945000000004</v>
          </cell>
          <cell r="W237">
            <v>290</v>
          </cell>
          <cell r="X237">
            <v>4443.9309999999996</v>
          </cell>
          <cell r="Y237">
            <v>0</v>
          </cell>
          <cell r="Z237">
            <v>0</v>
          </cell>
          <cell r="AA237">
            <v>2040</v>
          </cell>
          <cell r="AB237">
            <v>32150.3796</v>
          </cell>
          <cell r="AC237">
            <v>1260</v>
          </cell>
        </row>
        <row r="238">
          <cell r="A238">
            <v>2023709</v>
          </cell>
          <cell r="B238">
            <v>50119585000131</v>
          </cell>
          <cell r="C238" t="str">
            <v>Irmandade da Santa Casa de Misericórdia de Itatiba</v>
          </cell>
          <cell r="D238" t="str">
            <v>CAMPINAS</v>
          </cell>
          <cell r="E238" t="str">
            <v>ITATIBA</v>
          </cell>
          <cell r="F238" t="str">
            <v>Municipal</v>
          </cell>
          <cell r="G238">
            <v>2094</v>
          </cell>
          <cell r="H238" t="str">
            <v>Priv.s. fins lucrativos</v>
          </cell>
          <cell r="I238">
            <v>1615</v>
          </cell>
          <cell r="J238">
            <v>17636.303879999999</v>
          </cell>
          <cell r="K238">
            <v>175</v>
          </cell>
          <cell r="L238">
            <v>2058.5495000000001</v>
          </cell>
          <cell r="M238">
            <v>1040</v>
          </cell>
          <cell r="N238">
            <v>10600.678399999999</v>
          </cell>
          <cell r="O238">
            <v>700</v>
          </cell>
          <cell r="P238">
            <v>10867.528</v>
          </cell>
          <cell r="Q238">
            <v>635</v>
          </cell>
          <cell r="R238">
            <v>6803.3265000000001</v>
          </cell>
          <cell r="S238">
            <v>1259</v>
          </cell>
          <cell r="T238">
            <v>18662.600168000001</v>
          </cell>
          <cell r="U238">
            <v>985</v>
          </cell>
          <cell r="V238">
            <v>8736.2605000000003</v>
          </cell>
          <cell r="W238">
            <v>1260</v>
          </cell>
          <cell r="X238">
            <v>19308.114000000001</v>
          </cell>
          <cell r="Y238">
            <v>6960</v>
          </cell>
          <cell r="Z238">
            <v>69751.519199999995</v>
          </cell>
          <cell r="AA238">
            <v>2040</v>
          </cell>
          <cell r="AB238">
            <v>32150.3796</v>
          </cell>
          <cell r="AC238">
            <v>1260</v>
          </cell>
        </row>
        <row r="239">
          <cell r="A239">
            <v>2025477</v>
          </cell>
          <cell r="B239">
            <v>56896368000134</v>
          </cell>
          <cell r="C239" t="str">
            <v>IRMANDADE DE MISERICORDIA DE JABOTICABAL</v>
          </cell>
          <cell r="D239" t="str">
            <v>RIBEIRÃO PRETO</v>
          </cell>
          <cell r="E239" t="str">
            <v>JABOTICABAL</v>
          </cell>
          <cell r="F239" t="str">
            <v>Municipal</v>
          </cell>
          <cell r="G239">
            <v>1745</v>
          </cell>
          <cell r="H239" t="str">
            <v>Priv.s. fins lucrativos</v>
          </cell>
          <cell r="I239">
            <v>2335</v>
          </cell>
          <cell r="J239">
            <v>25498.928519999998</v>
          </cell>
          <cell r="K239">
            <v>1990</v>
          </cell>
          <cell r="L239">
            <v>23408.6486</v>
          </cell>
          <cell r="M239">
            <v>2540</v>
          </cell>
          <cell r="N239">
            <v>25890.118399999999</v>
          </cell>
          <cell r="O239">
            <v>1710</v>
          </cell>
          <cell r="P239">
            <v>26547.8184</v>
          </cell>
          <cell r="Q239">
            <v>915</v>
          </cell>
          <cell r="R239">
            <v>9803.2185000000009</v>
          </cell>
          <cell r="S239">
            <v>1210</v>
          </cell>
          <cell r="T239">
            <v>17936.25592</v>
          </cell>
          <cell r="U239">
            <v>1420</v>
          </cell>
          <cell r="V239">
            <v>12594.406000000001</v>
          </cell>
          <cell r="W239">
            <v>1210</v>
          </cell>
          <cell r="X239">
            <v>18541.919000000002</v>
          </cell>
          <cell r="Y239">
            <v>16960</v>
          </cell>
          <cell r="Z239">
            <v>169969.21919999999</v>
          </cell>
          <cell r="AA239">
            <v>4970</v>
          </cell>
          <cell r="AB239">
            <v>78327.150299999994</v>
          </cell>
          <cell r="AC239">
            <v>3070</v>
          </cell>
        </row>
        <row r="240">
          <cell r="A240">
            <v>2025752</v>
          </cell>
          <cell r="B240">
            <v>58198524000119</v>
          </cell>
          <cell r="C240" t="str">
            <v>SANTA CASA DE SANTOS</v>
          </cell>
          <cell r="D240" t="str">
            <v>BAIXADA SANTISTA</v>
          </cell>
          <cell r="E240" t="str">
            <v>SANTOS</v>
          </cell>
          <cell r="F240" t="str">
            <v>Municipal</v>
          </cell>
          <cell r="G240">
            <v>2045</v>
          </cell>
          <cell r="H240" t="str">
            <v>Priv.s. fins lucrativos</v>
          </cell>
          <cell r="I240">
            <v>375</v>
          </cell>
          <cell r="J240">
            <v>4095.1169999999997</v>
          </cell>
          <cell r="K240">
            <v>640</v>
          </cell>
          <cell r="L240">
            <v>7528.4096</v>
          </cell>
          <cell r="M240">
            <v>2340</v>
          </cell>
          <cell r="N240">
            <v>23851.526399999999</v>
          </cell>
          <cell r="O240">
            <v>1320</v>
          </cell>
          <cell r="P240">
            <v>20493.052800000001</v>
          </cell>
          <cell r="Q240">
            <v>150</v>
          </cell>
          <cell r="R240">
            <v>1607.085</v>
          </cell>
          <cell r="S240">
            <v>510</v>
          </cell>
          <cell r="T240">
            <v>7559.9095200000002</v>
          </cell>
          <cell r="U240">
            <v>230</v>
          </cell>
          <cell r="V240">
            <v>2039.9390000000003</v>
          </cell>
          <cell r="W240">
            <v>510</v>
          </cell>
          <cell r="X240">
            <v>7815.1890000000003</v>
          </cell>
          <cell r="Y240">
            <v>15660</v>
          </cell>
          <cell r="Z240">
            <v>156940.91820000001</v>
          </cell>
          <cell r="AA240">
            <v>3840</v>
          </cell>
          <cell r="AB240">
            <v>60518.361600000004</v>
          </cell>
          <cell r="AC240">
            <v>2370</v>
          </cell>
        </row>
        <row r="241">
          <cell r="A241">
            <v>2027186</v>
          </cell>
          <cell r="B241">
            <v>49797293000179</v>
          </cell>
          <cell r="C241" t="str">
            <v>Santa Casa de Misericórdia de Itapeva</v>
          </cell>
          <cell r="D241" t="str">
            <v>SOROCABA</v>
          </cell>
          <cell r="E241" t="str">
            <v>ITAPEVA</v>
          </cell>
          <cell r="F241" t="str">
            <v>Municipal</v>
          </cell>
          <cell r="G241">
            <v>774</v>
          </cell>
          <cell r="H241" t="str">
            <v>Priv.s. fins lucrativos</v>
          </cell>
          <cell r="I241">
            <v>2350</v>
          </cell>
          <cell r="J241">
            <v>25662.733199999999</v>
          </cell>
          <cell r="K241">
            <v>35</v>
          </cell>
          <cell r="L241">
            <v>411.7099</v>
          </cell>
          <cell r="M241">
            <v>30</v>
          </cell>
          <cell r="N241">
            <v>305.78879999999998</v>
          </cell>
          <cell r="O241">
            <v>0</v>
          </cell>
          <cell r="P241">
            <v>0</v>
          </cell>
          <cell r="Q241">
            <v>920</v>
          </cell>
          <cell r="R241">
            <v>9856.7880000000005</v>
          </cell>
          <cell r="S241">
            <v>90</v>
          </cell>
          <cell r="T241">
            <v>1334.10168</v>
          </cell>
          <cell r="U241">
            <v>1430</v>
          </cell>
          <cell r="V241">
            <v>12683.099000000002</v>
          </cell>
          <cell r="W241">
            <v>90</v>
          </cell>
          <cell r="X241">
            <v>1379.1510000000001</v>
          </cell>
          <cell r="Y241">
            <v>7</v>
          </cell>
          <cell r="Z241">
            <v>70.152389999999997</v>
          </cell>
          <cell r="AA241">
            <v>0</v>
          </cell>
          <cell r="AB241">
            <v>0</v>
          </cell>
          <cell r="AC241">
            <v>0</v>
          </cell>
        </row>
        <row r="242">
          <cell r="A242">
            <v>2027356</v>
          </cell>
          <cell r="B242">
            <v>46523239000147</v>
          </cell>
          <cell r="C242" t="str">
            <v>HOSPITAL MUNICIPAL UNIVERSITÁRIO</v>
          </cell>
          <cell r="D242" t="str">
            <v>GRANDE S. PAULO</v>
          </cell>
          <cell r="E242" t="str">
            <v>SAO BERNARDO DO CAMPO</v>
          </cell>
          <cell r="F242" t="str">
            <v>Municipal</v>
          </cell>
          <cell r="G242">
            <v>2201</v>
          </cell>
          <cell r="H242" t="str">
            <v>Priv.s. fins lucrativos</v>
          </cell>
          <cell r="I242">
            <v>240</v>
          </cell>
          <cell r="J242">
            <v>2620.8748799999998</v>
          </cell>
          <cell r="K242">
            <v>0</v>
          </cell>
          <cell r="L242">
            <v>0</v>
          </cell>
          <cell r="M242">
            <v>20</v>
          </cell>
          <cell r="N242">
            <v>203.85919999999999</v>
          </cell>
          <cell r="O242">
            <v>0</v>
          </cell>
          <cell r="P242">
            <v>0</v>
          </cell>
          <cell r="Q242">
            <v>95</v>
          </cell>
          <cell r="R242">
            <v>1017.8205</v>
          </cell>
          <cell r="S242">
            <v>30</v>
          </cell>
          <cell r="T242">
            <v>444.70056</v>
          </cell>
          <cell r="U242">
            <v>145</v>
          </cell>
          <cell r="V242">
            <v>1286.0485000000001</v>
          </cell>
          <cell r="W242">
            <v>30</v>
          </cell>
          <cell r="X242">
            <v>459.71699999999998</v>
          </cell>
          <cell r="Y242">
            <v>80</v>
          </cell>
          <cell r="Z242">
            <v>801.74160000000006</v>
          </cell>
          <cell r="AA242">
            <v>0</v>
          </cell>
          <cell r="AB242">
            <v>0</v>
          </cell>
          <cell r="AC242">
            <v>0</v>
          </cell>
        </row>
        <row r="243">
          <cell r="A243">
            <v>2028204</v>
          </cell>
          <cell r="B243">
            <v>52852100000140</v>
          </cell>
          <cell r="C243" t="str">
            <v>Irmandade de Misericórdia do Hospital da Santa Casa de Monte Alto</v>
          </cell>
          <cell r="D243" t="str">
            <v>RIBEIRÃO PRETO</v>
          </cell>
          <cell r="E243" t="str">
            <v>MONTE ALTO</v>
          </cell>
          <cell r="F243" t="str">
            <v>Municipal</v>
          </cell>
          <cell r="G243">
            <v>2015</v>
          </cell>
          <cell r="H243" t="str">
            <v>Priv.s. fins lucrativos</v>
          </cell>
          <cell r="I243">
            <v>0</v>
          </cell>
          <cell r="J243">
            <v>0</v>
          </cell>
          <cell r="K243">
            <v>15</v>
          </cell>
          <cell r="L243">
            <v>176.44710000000001</v>
          </cell>
          <cell r="M243">
            <v>650</v>
          </cell>
          <cell r="N243">
            <v>6625.424</v>
          </cell>
          <cell r="O243">
            <v>110</v>
          </cell>
          <cell r="P243">
            <v>1707.7544</v>
          </cell>
          <cell r="Q243">
            <v>0</v>
          </cell>
          <cell r="R243">
            <v>0</v>
          </cell>
          <cell r="S243">
            <v>490</v>
          </cell>
          <cell r="T243">
            <v>7263.4424799999997</v>
          </cell>
          <cell r="U243">
            <v>0</v>
          </cell>
          <cell r="V243">
            <v>0</v>
          </cell>
          <cell r="W243">
            <v>480</v>
          </cell>
          <cell r="X243">
            <v>7355.4719999999998</v>
          </cell>
          <cell r="Y243">
            <v>4350</v>
          </cell>
          <cell r="Z243">
            <v>43594.699500000002</v>
          </cell>
          <cell r="AA243">
            <v>310</v>
          </cell>
          <cell r="AB243">
            <v>4885.5969000000005</v>
          </cell>
          <cell r="AC243">
            <v>180</v>
          </cell>
        </row>
        <row r="244">
          <cell r="A244">
            <v>2040069</v>
          </cell>
          <cell r="B244" t="str">
            <v>43.987.668/0001-87</v>
          </cell>
          <cell r="C244" t="str">
            <v>Hospital e Maternidade Jesus Maria José</v>
          </cell>
          <cell r="D244" t="str">
            <v>GRANDE S. PAULO</v>
          </cell>
          <cell r="E244" t="str">
            <v>GUARULHOS</v>
          </cell>
          <cell r="F244" t="str">
            <v>Municipal</v>
          </cell>
          <cell r="G244">
            <v>1839</v>
          </cell>
          <cell r="H244" t="str">
            <v>Priv.s. fins lucrativos</v>
          </cell>
          <cell r="I244">
            <v>40</v>
          </cell>
          <cell r="J244">
            <v>436.81247999999994</v>
          </cell>
          <cell r="K244">
            <v>15</v>
          </cell>
          <cell r="L244">
            <v>176.44710000000001</v>
          </cell>
          <cell r="M244">
            <v>0</v>
          </cell>
          <cell r="N244">
            <v>0</v>
          </cell>
          <cell r="O244">
            <v>20</v>
          </cell>
          <cell r="P244">
            <v>310.50080000000003</v>
          </cell>
          <cell r="Q244">
            <v>20</v>
          </cell>
          <cell r="R244">
            <v>214.27800000000002</v>
          </cell>
          <cell r="S244">
            <v>30</v>
          </cell>
          <cell r="T244">
            <v>444.70056</v>
          </cell>
          <cell r="U244">
            <v>25</v>
          </cell>
          <cell r="V244">
            <v>221.73250000000002</v>
          </cell>
          <cell r="W244">
            <v>30</v>
          </cell>
          <cell r="X244">
            <v>459.71699999999998</v>
          </cell>
          <cell r="Y244">
            <v>0</v>
          </cell>
          <cell r="Z244">
            <v>0</v>
          </cell>
          <cell r="AA244">
            <v>30</v>
          </cell>
          <cell r="AB244">
            <v>472.79970000000003</v>
          </cell>
          <cell r="AC244">
            <v>0</v>
          </cell>
        </row>
        <row r="245">
          <cell r="A245">
            <v>2053519</v>
          </cell>
          <cell r="B245">
            <v>52941887000116</v>
          </cell>
          <cell r="C245" t="str">
            <v>ASSOCIAÇÃO DE PROTEÇÃO A MATERNIDADE E A INFÂNCIA</v>
          </cell>
          <cell r="D245" t="str">
            <v>BARRETOS</v>
          </cell>
          <cell r="E245" t="str">
            <v>MONTE AZUL PAULISTA</v>
          </cell>
          <cell r="F245" t="str">
            <v>Municipal</v>
          </cell>
          <cell r="G245">
            <v>2017</v>
          </cell>
          <cell r="H245" t="str">
            <v>Priv.s. fins lucrativos</v>
          </cell>
          <cell r="I245">
            <v>45</v>
          </cell>
          <cell r="J245">
            <v>491.41403999999994</v>
          </cell>
          <cell r="K245">
            <v>15</v>
          </cell>
          <cell r="L245">
            <v>176.44710000000001</v>
          </cell>
          <cell r="M245">
            <v>0</v>
          </cell>
          <cell r="N245">
            <v>0</v>
          </cell>
          <cell r="O245">
            <v>20</v>
          </cell>
          <cell r="P245">
            <v>310.50080000000003</v>
          </cell>
          <cell r="Q245">
            <v>20</v>
          </cell>
          <cell r="R245">
            <v>214.27800000000002</v>
          </cell>
          <cell r="S245">
            <v>0</v>
          </cell>
          <cell r="T245">
            <v>0</v>
          </cell>
          <cell r="U245">
            <v>25</v>
          </cell>
          <cell r="V245">
            <v>221.73250000000002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30</v>
          </cell>
          <cell r="AB245">
            <v>472.79970000000003</v>
          </cell>
          <cell r="AC245">
            <v>0</v>
          </cell>
        </row>
        <row r="246">
          <cell r="A246">
            <v>2058243</v>
          </cell>
          <cell r="B246">
            <v>71071666000189</v>
          </cell>
          <cell r="C246" t="str">
            <v>SANTA CASA DE MISERICORDIA DE SAO SIMAO</v>
          </cell>
          <cell r="D246" t="str">
            <v>RIBEIRÃO PRETO</v>
          </cell>
          <cell r="E246" t="str">
            <v>SAO SIMAO</v>
          </cell>
          <cell r="F246" t="str">
            <v>Municipal</v>
          </cell>
          <cell r="G246">
            <v>2074</v>
          </cell>
          <cell r="H246" t="str">
            <v>Priv.s. fins lucrativos</v>
          </cell>
          <cell r="I246">
            <v>0</v>
          </cell>
          <cell r="J246">
            <v>0</v>
          </cell>
          <cell r="K246">
            <v>15</v>
          </cell>
          <cell r="L246">
            <v>176.44710000000001</v>
          </cell>
          <cell r="M246">
            <v>0</v>
          </cell>
          <cell r="N246">
            <v>0</v>
          </cell>
          <cell r="O246">
            <v>30</v>
          </cell>
          <cell r="P246">
            <v>465.75120000000004</v>
          </cell>
          <cell r="Q246">
            <v>0</v>
          </cell>
          <cell r="R246">
            <v>0</v>
          </cell>
          <cell r="S246">
            <v>10</v>
          </cell>
          <cell r="T246">
            <v>148.23352</v>
          </cell>
          <cell r="U246">
            <v>0</v>
          </cell>
          <cell r="V246">
            <v>0</v>
          </cell>
          <cell r="W246">
            <v>10</v>
          </cell>
          <cell r="X246">
            <v>153.239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</row>
        <row r="247">
          <cell r="A247">
            <v>2075962</v>
          </cell>
          <cell r="B247">
            <v>57038952000111</v>
          </cell>
          <cell r="C247" t="str">
            <v xml:space="preserve"> Santa Casa de Misericórdia de Santo Amaro</v>
          </cell>
          <cell r="D247" t="str">
            <v>GRANDE S. PAULO</v>
          </cell>
          <cell r="E247" t="str">
            <v>SAO PAULO</v>
          </cell>
          <cell r="F247" t="str">
            <v>Municipal</v>
          </cell>
          <cell r="G247">
            <v>2110</v>
          </cell>
          <cell r="H247" t="str">
            <v>Priv.s. fins lucrativos</v>
          </cell>
          <cell r="I247">
            <v>20</v>
          </cell>
          <cell r="J247">
            <v>218.40623999999997</v>
          </cell>
          <cell r="K247">
            <v>160</v>
          </cell>
          <cell r="L247">
            <v>1882.1024</v>
          </cell>
          <cell r="M247">
            <v>0</v>
          </cell>
          <cell r="N247">
            <v>0</v>
          </cell>
          <cell r="O247">
            <v>110</v>
          </cell>
          <cell r="P247">
            <v>1707.7544</v>
          </cell>
          <cell r="Q247">
            <v>10</v>
          </cell>
          <cell r="R247">
            <v>107.13900000000001</v>
          </cell>
          <cell r="S247">
            <v>400</v>
          </cell>
          <cell r="T247">
            <v>5929.3407999999999</v>
          </cell>
          <cell r="U247">
            <v>15</v>
          </cell>
          <cell r="V247">
            <v>133.0395</v>
          </cell>
          <cell r="W247">
            <v>400</v>
          </cell>
          <cell r="X247">
            <v>6129.56</v>
          </cell>
          <cell r="Y247">
            <v>0</v>
          </cell>
          <cell r="Z247">
            <v>0</v>
          </cell>
          <cell r="AA247">
            <v>310</v>
          </cell>
          <cell r="AB247">
            <v>4885.5969000000005</v>
          </cell>
          <cell r="AC247">
            <v>180</v>
          </cell>
        </row>
        <row r="248">
          <cell r="A248">
            <v>2076942</v>
          </cell>
          <cell r="B248">
            <v>50157494000190</v>
          </cell>
          <cell r="C248" t="str">
            <v>Hospital Santa Terezinha e Maternidade Ercilia Pieroni</v>
          </cell>
          <cell r="D248" t="str">
            <v>BAURU</v>
          </cell>
          <cell r="E248" t="str">
            <v>ITATINGA</v>
          </cell>
          <cell r="F248" t="str">
            <v>Municipal</v>
          </cell>
          <cell r="G248">
            <v>2135</v>
          </cell>
          <cell r="H248" t="str">
            <v>Priv.s. fins lucrativos</v>
          </cell>
          <cell r="I248">
            <v>0</v>
          </cell>
          <cell r="J248">
            <v>0</v>
          </cell>
          <cell r="K248">
            <v>30</v>
          </cell>
          <cell r="L248">
            <v>352.89420000000001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20</v>
          </cell>
          <cell r="T248">
            <v>296.46704</v>
          </cell>
          <cell r="U248">
            <v>0</v>
          </cell>
          <cell r="V248">
            <v>0</v>
          </cell>
          <cell r="W248">
            <v>20</v>
          </cell>
          <cell r="X248">
            <v>306.47800000000001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A249">
            <v>2077582</v>
          </cell>
          <cell r="B249">
            <v>51425106000178</v>
          </cell>
          <cell r="C249" t="str">
            <v>Associação Beneficente Hospital Nossa Senhora da Piedade</v>
          </cell>
          <cell r="D249" t="str">
            <v>BAURU</v>
          </cell>
          <cell r="E249" t="str">
            <v>LENCOIS PAULISTA</v>
          </cell>
          <cell r="F249" t="str">
            <v>Municipal</v>
          </cell>
          <cell r="G249">
            <v>1997</v>
          </cell>
          <cell r="H249" t="str">
            <v>Priv.s. fins lucrativos</v>
          </cell>
          <cell r="I249">
            <v>1135</v>
          </cell>
          <cell r="J249">
            <v>12394.554119999999</v>
          </cell>
          <cell r="K249">
            <v>145</v>
          </cell>
          <cell r="L249">
            <v>1705.6552999999999</v>
          </cell>
          <cell r="M249">
            <v>0</v>
          </cell>
          <cell r="N249">
            <v>0</v>
          </cell>
          <cell r="O249">
            <v>180</v>
          </cell>
          <cell r="P249">
            <v>2794.5072</v>
          </cell>
          <cell r="Q249">
            <v>445</v>
          </cell>
          <cell r="R249">
            <v>4767.6855000000005</v>
          </cell>
          <cell r="S249">
            <v>4080</v>
          </cell>
          <cell r="T249">
            <v>60479.276160000001</v>
          </cell>
          <cell r="U249">
            <v>690</v>
          </cell>
          <cell r="V249">
            <v>6119.8170000000009</v>
          </cell>
          <cell r="W249">
            <v>4080</v>
          </cell>
          <cell r="X249">
            <v>62521.512000000002</v>
          </cell>
          <cell r="Y249">
            <v>0</v>
          </cell>
          <cell r="Z249">
            <v>0</v>
          </cell>
          <cell r="AA249">
            <v>510</v>
          </cell>
          <cell r="AB249">
            <v>8037.5949000000001</v>
          </cell>
          <cell r="AC249">
            <v>310</v>
          </cell>
        </row>
        <row r="250">
          <cell r="A250">
            <v>2077647</v>
          </cell>
          <cell r="B250">
            <v>43002005000166</v>
          </cell>
          <cell r="C250" t="str">
            <v>Irmandade da Santa Casa de Misericórdia de Adamantima</v>
          </cell>
          <cell r="D250" t="str">
            <v>MARÍLIA</v>
          </cell>
          <cell r="E250" t="str">
            <v>ADAMANTINA</v>
          </cell>
          <cell r="F250" t="str">
            <v>Municipal</v>
          </cell>
          <cell r="G250">
            <v>1799</v>
          </cell>
          <cell r="H250" t="str">
            <v>Priv.s. fins lucrativos</v>
          </cell>
          <cell r="I250">
            <v>1195</v>
          </cell>
          <cell r="J250">
            <v>13049.77284</v>
          </cell>
          <cell r="K250">
            <v>30</v>
          </cell>
          <cell r="L250">
            <v>352.89420000000001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470</v>
          </cell>
          <cell r="R250">
            <v>5035.5330000000004</v>
          </cell>
          <cell r="S250">
            <v>490</v>
          </cell>
          <cell r="T250">
            <v>7263.4424799999997</v>
          </cell>
          <cell r="U250">
            <v>730</v>
          </cell>
          <cell r="V250">
            <v>6474.5890000000009</v>
          </cell>
          <cell r="W250">
            <v>480</v>
          </cell>
          <cell r="X250">
            <v>7355.4719999999998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A251">
            <v>2078074</v>
          </cell>
          <cell r="B251">
            <v>51381903000109</v>
          </cell>
          <cell r="C251" t="str">
            <v>Santa Casa de misericórdia de Leme.</v>
          </cell>
          <cell r="D251" t="str">
            <v>PIRACICABA</v>
          </cell>
          <cell r="E251" t="str">
            <v>LEME</v>
          </cell>
          <cell r="F251" t="str">
            <v>Municipal</v>
          </cell>
          <cell r="G251">
            <v>2214</v>
          </cell>
          <cell r="H251" t="str">
            <v>Priv.s. fins lucrativos</v>
          </cell>
          <cell r="I251">
            <v>900</v>
          </cell>
          <cell r="J251">
            <v>9828.2807999999986</v>
          </cell>
          <cell r="K251">
            <v>480</v>
          </cell>
          <cell r="L251">
            <v>5646.3072000000002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350</v>
          </cell>
          <cell r="R251">
            <v>3749.8650000000002</v>
          </cell>
          <cell r="S251">
            <v>290</v>
          </cell>
          <cell r="T251">
            <v>4298.7720799999997</v>
          </cell>
          <cell r="U251">
            <v>545</v>
          </cell>
          <cell r="V251">
            <v>4833.7685000000001</v>
          </cell>
          <cell r="W251">
            <v>290</v>
          </cell>
          <cell r="X251">
            <v>4443.9309999999996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A252">
            <v>2078139</v>
          </cell>
          <cell r="B252">
            <v>55559900000165</v>
          </cell>
          <cell r="C252" t="str">
            <v>Irmandade da Santa Casa de Presidente Venceslau</v>
          </cell>
          <cell r="D252" t="str">
            <v>PRESIDENTE PRUDENTE</v>
          </cell>
          <cell r="E252" t="str">
            <v>PRESIDENTE VENCESLAU</v>
          </cell>
          <cell r="F252" t="str">
            <v>Municipal</v>
          </cell>
          <cell r="G252">
            <v>2029</v>
          </cell>
          <cell r="H252" t="str">
            <v>Priv.s. fins lucrativos</v>
          </cell>
          <cell r="I252">
            <v>1615</v>
          </cell>
          <cell r="J252">
            <v>17636.303879999999</v>
          </cell>
          <cell r="K252">
            <v>480</v>
          </cell>
          <cell r="L252">
            <v>5646.3072000000002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635</v>
          </cell>
          <cell r="R252">
            <v>6803.3265000000001</v>
          </cell>
          <cell r="S252">
            <v>1050</v>
          </cell>
          <cell r="T252">
            <v>15564.5196</v>
          </cell>
          <cell r="U252">
            <v>985</v>
          </cell>
          <cell r="V252">
            <v>8736.2605000000003</v>
          </cell>
          <cell r="W252">
            <v>1050</v>
          </cell>
          <cell r="X252">
            <v>16090.094999999999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A253">
            <v>2078252</v>
          </cell>
          <cell r="B253">
            <v>45383106000150</v>
          </cell>
          <cell r="C253" t="str">
            <v>IRMANDADE SANTA CASA DE MISERICORDIA DE BIRIGUI</v>
          </cell>
          <cell r="D253" t="str">
            <v>ARAÇATUBA</v>
          </cell>
          <cell r="E253" t="str">
            <v>BIRIGUI</v>
          </cell>
          <cell r="F253" t="str">
            <v>Municipal</v>
          </cell>
          <cell r="G253">
            <v>1740</v>
          </cell>
          <cell r="H253" t="str">
            <v>Priv.s. fins lucrativos</v>
          </cell>
          <cell r="I253">
            <v>180</v>
          </cell>
          <cell r="J253">
            <v>1965.6561599999998</v>
          </cell>
          <cell r="K253">
            <v>270</v>
          </cell>
          <cell r="L253">
            <v>3176.0477999999998</v>
          </cell>
          <cell r="M253">
            <v>40</v>
          </cell>
          <cell r="N253">
            <v>407.71839999999997</v>
          </cell>
          <cell r="O253">
            <v>0</v>
          </cell>
          <cell r="P253">
            <v>0</v>
          </cell>
          <cell r="Q253">
            <v>70</v>
          </cell>
          <cell r="R253">
            <v>749.97300000000007</v>
          </cell>
          <cell r="S253">
            <v>690</v>
          </cell>
          <cell r="T253">
            <v>10228.112880000001</v>
          </cell>
          <cell r="U253">
            <v>110</v>
          </cell>
          <cell r="V253">
            <v>975.62300000000005</v>
          </cell>
          <cell r="W253">
            <v>690</v>
          </cell>
          <cell r="X253">
            <v>10573.491</v>
          </cell>
          <cell r="Y253">
            <v>260</v>
          </cell>
          <cell r="Z253">
            <v>2605.6601999999998</v>
          </cell>
          <cell r="AA253">
            <v>0</v>
          </cell>
          <cell r="AB253">
            <v>0</v>
          </cell>
          <cell r="AC253">
            <v>0</v>
          </cell>
        </row>
        <row r="254">
          <cell r="A254">
            <v>2078295</v>
          </cell>
          <cell r="B254">
            <v>72127210000156</v>
          </cell>
          <cell r="C254" t="str">
            <v>Irmandade da Santa Casa de Misericórdia e Maternidade "Dona Zilda Salvagni"</v>
          </cell>
          <cell r="D254" t="str">
            <v>ARARAQUARA</v>
          </cell>
          <cell r="E254" t="str">
            <v>TAQUARITINGA</v>
          </cell>
          <cell r="F254" t="str">
            <v>Municipal</v>
          </cell>
          <cell r="G254">
            <v>2366</v>
          </cell>
          <cell r="H254" t="str">
            <v>Priv.s. fins lucrativos</v>
          </cell>
          <cell r="I254">
            <v>540</v>
          </cell>
          <cell r="J254">
            <v>5896.9684799999995</v>
          </cell>
          <cell r="K254">
            <v>255</v>
          </cell>
          <cell r="L254">
            <v>2999.6007</v>
          </cell>
          <cell r="M254">
            <v>20</v>
          </cell>
          <cell r="N254">
            <v>203.85919999999999</v>
          </cell>
          <cell r="O254">
            <v>0</v>
          </cell>
          <cell r="P254">
            <v>0</v>
          </cell>
          <cell r="Q254">
            <v>210</v>
          </cell>
          <cell r="R254">
            <v>2249.9190000000003</v>
          </cell>
          <cell r="S254">
            <v>470</v>
          </cell>
          <cell r="T254">
            <v>6966.9754400000002</v>
          </cell>
          <cell r="U254">
            <v>330</v>
          </cell>
          <cell r="V254">
            <v>2926.8690000000001</v>
          </cell>
          <cell r="W254">
            <v>460</v>
          </cell>
          <cell r="X254">
            <v>7048.9939999999997</v>
          </cell>
          <cell r="Y254">
            <v>60</v>
          </cell>
          <cell r="Z254">
            <v>601.30619999999999</v>
          </cell>
          <cell r="AA254">
            <v>0</v>
          </cell>
          <cell r="AB254">
            <v>0</v>
          </cell>
          <cell r="AC254">
            <v>0</v>
          </cell>
        </row>
        <row r="255">
          <cell r="A255">
            <v>2078414</v>
          </cell>
          <cell r="B255">
            <v>48341283000161</v>
          </cell>
          <cell r="C255" t="str">
            <v>SANTA CASA DE MISERICÓRDIA DE GUAÍRA</v>
          </cell>
          <cell r="D255" t="str">
            <v>BARRETOS</v>
          </cell>
          <cell r="E255" t="str">
            <v>GUAIRA</v>
          </cell>
          <cell r="F255" t="str">
            <v>Municipal</v>
          </cell>
          <cell r="G255">
            <v>1986</v>
          </cell>
          <cell r="H255" t="str">
            <v>Priv.s. fins lucrativos</v>
          </cell>
          <cell r="I255">
            <v>1195</v>
          </cell>
          <cell r="J255">
            <v>13049.77284</v>
          </cell>
          <cell r="K255">
            <v>320</v>
          </cell>
          <cell r="L255">
            <v>3764.2048</v>
          </cell>
          <cell r="M255">
            <v>390</v>
          </cell>
          <cell r="N255">
            <v>3975.2543999999998</v>
          </cell>
          <cell r="O255">
            <v>280</v>
          </cell>
          <cell r="P255">
            <v>4347.0111999999999</v>
          </cell>
          <cell r="Q255">
            <v>470</v>
          </cell>
          <cell r="R255">
            <v>5035.5330000000004</v>
          </cell>
          <cell r="S255">
            <v>190</v>
          </cell>
          <cell r="T255">
            <v>2816.4368800000002</v>
          </cell>
          <cell r="U255">
            <v>730</v>
          </cell>
          <cell r="V255">
            <v>6474.5890000000009</v>
          </cell>
          <cell r="W255">
            <v>190</v>
          </cell>
          <cell r="X255">
            <v>2911.5410000000002</v>
          </cell>
          <cell r="Y255">
            <v>2610</v>
          </cell>
          <cell r="Z255">
            <v>26156.8197</v>
          </cell>
          <cell r="AA255">
            <v>820</v>
          </cell>
          <cell r="AB255">
            <v>12923.191800000001</v>
          </cell>
          <cell r="AC255">
            <v>500</v>
          </cell>
        </row>
        <row r="256">
          <cell r="A256">
            <v>2078473</v>
          </cell>
          <cell r="B256" t="str">
            <v>19.878.404/022-35</v>
          </cell>
          <cell r="C256" t="str">
            <v xml:space="preserve">Hospital Dr. Luiz Camargo da Fonseca e Silva </v>
          </cell>
          <cell r="D256" t="str">
            <v>BAIXADA SANTISTA</v>
          </cell>
          <cell r="E256" t="str">
            <v>CUBATAO</v>
          </cell>
          <cell r="F256" t="str">
            <v>Municipal</v>
          </cell>
          <cell r="G256">
            <v>1930</v>
          </cell>
          <cell r="H256" t="str">
            <v>Priv.s. fins lucrativos</v>
          </cell>
          <cell r="I256">
            <v>0</v>
          </cell>
          <cell r="J256">
            <v>0</v>
          </cell>
          <cell r="K256">
            <v>145</v>
          </cell>
          <cell r="L256">
            <v>1705.6552999999999</v>
          </cell>
          <cell r="M256">
            <v>30</v>
          </cell>
          <cell r="N256">
            <v>305.78879999999998</v>
          </cell>
          <cell r="O256">
            <v>20</v>
          </cell>
          <cell r="P256">
            <v>310.50080000000003</v>
          </cell>
          <cell r="Q256">
            <v>0</v>
          </cell>
          <cell r="R256">
            <v>0</v>
          </cell>
          <cell r="S256">
            <v>380</v>
          </cell>
          <cell r="T256">
            <v>5632.8737600000004</v>
          </cell>
          <cell r="U256">
            <v>0</v>
          </cell>
          <cell r="V256">
            <v>0</v>
          </cell>
          <cell r="W256">
            <v>380</v>
          </cell>
          <cell r="X256">
            <v>5823.0820000000003</v>
          </cell>
          <cell r="Y256">
            <v>210</v>
          </cell>
          <cell r="Z256">
            <v>2104.5717</v>
          </cell>
          <cell r="AA256">
            <v>60</v>
          </cell>
          <cell r="AB256">
            <v>945.59940000000006</v>
          </cell>
          <cell r="AC256">
            <v>40</v>
          </cell>
        </row>
        <row r="257">
          <cell r="A257">
            <v>2078503</v>
          </cell>
          <cell r="B257">
            <v>53894218000101</v>
          </cell>
          <cell r="C257" t="str">
            <v>IRMANDADE DA SANTA CASA DE MISERICÓRDIA DE PENÁPOLIS</v>
          </cell>
          <cell r="D257" t="str">
            <v>ARAÇATUBA</v>
          </cell>
          <cell r="E257" t="str">
            <v>PENAPOLIS</v>
          </cell>
          <cell r="F257" t="str">
            <v>Municipal</v>
          </cell>
          <cell r="G257">
            <v>1848</v>
          </cell>
          <cell r="H257" t="str">
            <v>Priv.s. fins lucrativos</v>
          </cell>
          <cell r="I257">
            <v>900</v>
          </cell>
          <cell r="J257">
            <v>9828.2807999999986</v>
          </cell>
          <cell r="K257">
            <v>160</v>
          </cell>
          <cell r="L257">
            <v>1882.1024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350</v>
          </cell>
          <cell r="R257">
            <v>3749.8650000000002</v>
          </cell>
          <cell r="S257">
            <v>780</v>
          </cell>
          <cell r="T257">
            <v>11562.21456</v>
          </cell>
          <cell r="U257">
            <v>545</v>
          </cell>
          <cell r="V257">
            <v>4833.7685000000001</v>
          </cell>
          <cell r="W257">
            <v>780</v>
          </cell>
          <cell r="X257">
            <v>11952.642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</row>
        <row r="258">
          <cell r="A258">
            <v>2078538</v>
          </cell>
          <cell r="B258">
            <v>45780061000157</v>
          </cell>
          <cell r="C258" t="str">
            <v>Hospital Municipal Nossa Senhora Aparecida de Itupeva</v>
          </cell>
          <cell r="D258" t="str">
            <v>CAMPINAS</v>
          </cell>
          <cell r="E258" t="str">
            <v>ITUPEVA</v>
          </cell>
          <cell r="F258" t="str">
            <v>Municipal</v>
          </cell>
          <cell r="G258">
            <v>2205</v>
          </cell>
          <cell r="H258" t="str">
            <v>Priv.s. fins lucrativos</v>
          </cell>
          <cell r="I258">
            <v>6465</v>
          </cell>
          <cell r="J258">
            <v>70599.817079999993</v>
          </cell>
          <cell r="K258">
            <v>720</v>
          </cell>
          <cell r="L258">
            <v>8469.4608000000007</v>
          </cell>
          <cell r="M258">
            <v>0</v>
          </cell>
          <cell r="N258">
            <v>0</v>
          </cell>
          <cell r="O258">
            <v>530</v>
          </cell>
          <cell r="P258">
            <v>8228.271200000001</v>
          </cell>
          <cell r="Q258">
            <v>2535</v>
          </cell>
          <cell r="R258">
            <v>27159.736500000003</v>
          </cell>
          <cell r="S258">
            <v>440</v>
          </cell>
          <cell r="T258">
            <v>6522.2748799999999</v>
          </cell>
          <cell r="U258">
            <v>3930</v>
          </cell>
          <cell r="V258">
            <v>34856.349000000002</v>
          </cell>
          <cell r="W258">
            <v>440</v>
          </cell>
          <cell r="X258">
            <v>6742.5159999999996</v>
          </cell>
          <cell r="Y258">
            <v>0</v>
          </cell>
          <cell r="Z258">
            <v>0</v>
          </cell>
          <cell r="AA258">
            <v>1530</v>
          </cell>
          <cell r="AB258">
            <v>24112.7847</v>
          </cell>
          <cell r="AC258">
            <v>940</v>
          </cell>
        </row>
        <row r="259">
          <cell r="A259">
            <v>2078546</v>
          </cell>
          <cell r="B259">
            <v>59086215000110</v>
          </cell>
          <cell r="C259" t="str">
            <v>SANTA CASA DE MISERICORDIA DE SÃO BENTO DO SAPUCAÍ</v>
          </cell>
          <cell r="D259" t="str">
            <v>TAUBATÉ</v>
          </cell>
          <cell r="E259" t="str">
            <v>SAO BENTO DO SAPUCAI</v>
          </cell>
          <cell r="F259" t="str">
            <v>Municipal</v>
          </cell>
          <cell r="G259">
            <v>2591</v>
          </cell>
          <cell r="H259" t="str">
            <v>Priv.s. fins lucrativos</v>
          </cell>
          <cell r="I259">
            <v>10</v>
          </cell>
          <cell r="J259">
            <v>109.20311999999998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20</v>
          </cell>
          <cell r="P259">
            <v>310.50080000000003</v>
          </cell>
          <cell r="Q259">
            <v>5</v>
          </cell>
          <cell r="R259">
            <v>53.569500000000005</v>
          </cell>
          <cell r="S259">
            <v>0</v>
          </cell>
          <cell r="T259">
            <v>0</v>
          </cell>
          <cell r="U259">
            <v>5</v>
          </cell>
          <cell r="V259">
            <v>44.346500000000006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30</v>
          </cell>
          <cell r="AB259">
            <v>472.79970000000003</v>
          </cell>
          <cell r="AC259">
            <v>0</v>
          </cell>
        </row>
        <row r="260">
          <cell r="A260">
            <v>2078848</v>
          </cell>
          <cell r="B260">
            <v>43464197000122</v>
          </cell>
          <cell r="C260" t="str">
            <v>Santa Casa Anna Cintra</v>
          </cell>
          <cell r="D260" t="str">
            <v>CAMPINAS</v>
          </cell>
          <cell r="E260" t="str">
            <v>AMPARO</v>
          </cell>
          <cell r="F260" t="str">
            <v>Municipal</v>
          </cell>
          <cell r="G260">
            <v>2279</v>
          </cell>
          <cell r="H260" t="str">
            <v>Priv.s. fins lucrativos</v>
          </cell>
          <cell r="I260">
            <v>1795</v>
          </cell>
          <cell r="J260">
            <v>19601.960039999998</v>
          </cell>
          <cell r="K260">
            <v>145</v>
          </cell>
          <cell r="L260">
            <v>1705.6552999999999</v>
          </cell>
          <cell r="M260">
            <v>1370</v>
          </cell>
          <cell r="N260">
            <v>13964.3552</v>
          </cell>
          <cell r="O260">
            <v>2100</v>
          </cell>
          <cell r="P260">
            <v>32602.584000000003</v>
          </cell>
          <cell r="Q260">
            <v>705</v>
          </cell>
          <cell r="R260">
            <v>7553.2995000000001</v>
          </cell>
          <cell r="S260">
            <v>580</v>
          </cell>
          <cell r="T260">
            <v>8597.5441599999995</v>
          </cell>
          <cell r="U260">
            <v>1090</v>
          </cell>
          <cell r="V260">
            <v>9667.5370000000003</v>
          </cell>
          <cell r="W260">
            <v>580</v>
          </cell>
          <cell r="X260">
            <v>8887.8619999999992</v>
          </cell>
          <cell r="Y260">
            <v>9130</v>
          </cell>
          <cell r="Z260">
            <v>91498.7601</v>
          </cell>
          <cell r="AA260">
            <v>6110</v>
          </cell>
          <cell r="AB260">
            <v>96293.5389</v>
          </cell>
          <cell r="AC260">
            <v>3790</v>
          </cell>
        </row>
        <row r="261">
          <cell r="A261">
            <v>2079097</v>
          </cell>
          <cell r="B261">
            <v>46886149000110</v>
          </cell>
          <cell r="C261" t="str">
            <v>ASSOCIAÇÃO BENEFICENTE SANTA CASA DE MISERICÓRDIA DE CAPÃO BONITO</v>
          </cell>
          <cell r="D261" t="str">
            <v>SOROCABA</v>
          </cell>
          <cell r="E261" t="str">
            <v>CAPAO BONITO</v>
          </cell>
          <cell r="F261" t="str">
            <v>Municipal</v>
          </cell>
          <cell r="G261">
            <v>2238</v>
          </cell>
          <cell r="H261" t="str">
            <v>Priv.s. fins lucrativos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580</v>
          </cell>
          <cell r="T261">
            <v>8597.5441599999995</v>
          </cell>
          <cell r="U261">
            <v>0</v>
          </cell>
          <cell r="V261">
            <v>0</v>
          </cell>
          <cell r="W261">
            <v>580</v>
          </cell>
          <cell r="X261">
            <v>8887.8619999999992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</row>
        <row r="262">
          <cell r="A262">
            <v>2079135</v>
          </cell>
          <cell r="B262">
            <v>72189582000107</v>
          </cell>
          <cell r="C262" t="str">
            <v>Santa Casa de Misericórdia de Tatuí</v>
          </cell>
          <cell r="D262" t="str">
            <v>SOROCABA</v>
          </cell>
          <cell r="E262" t="str">
            <v>TATUI</v>
          </cell>
          <cell r="F262" t="str">
            <v>Municipal</v>
          </cell>
          <cell r="G262">
            <v>1753</v>
          </cell>
          <cell r="H262" t="str">
            <v>Priv.s. fins lucrativos</v>
          </cell>
          <cell r="I262">
            <v>2995</v>
          </cell>
          <cell r="J262">
            <v>32706.334439999999</v>
          </cell>
          <cell r="K262">
            <v>1595</v>
          </cell>
          <cell r="L262">
            <v>18762.208299999998</v>
          </cell>
          <cell r="M262">
            <v>0</v>
          </cell>
          <cell r="N262">
            <v>0</v>
          </cell>
          <cell r="O262">
            <v>1750</v>
          </cell>
          <cell r="P262">
            <v>27168.82</v>
          </cell>
          <cell r="Q262">
            <v>1175</v>
          </cell>
          <cell r="R262">
            <v>12588.8325</v>
          </cell>
          <cell r="S262">
            <v>1460</v>
          </cell>
          <cell r="T262">
            <v>21642.093919999999</v>
          </cell>
          <cell r="U262">
            <v>1820</v>
          </cell>
          <cell r="V262">
            <v>16142.126000000002</v>
          </cell>
          <cell r="W262">
            <v>1460</v>
          </cell>
          <cell r="X262">
            <v>22372.894</v>
          </cell>
          <cell r="Y262">
            <v>0</v>
          </cell>
          <cell r="Z262">
            <v>0</v>
          </cell>
          <cell r="AA262">
            <v>5090</v>
          </cell>
          <cell r="AB262">
            <v>80218.349100000007</v>
          </cell>
          <cell r="AC262">
            <v>3160</v>
          </cell>
        </row>
        <row r="263">
          <cell r="A263">
            <v>2079232</v>
          </cell>
          <cell r="B263">
            <v>56725385000109</v>
          </cell>
          <cell r="C263" t="str">
            <v>Santa Casa de Misericórdia de Santa Barbara D Oeste</v>
          </cell>
          <cell r="D263" t="str">
            <v>CAMPINAS</v>
          </cell>
          <cell r="E263" t="str">
            <v>SANTA BARBARA D'OESTE</v>
          </cell>
          <cell r="F263" t="str">
            <v>Municipal</v>
          </cell>
          <cell r="G263">
            <v>2032</v>
          </cell>
          <cell r="H263" t="str">
            <v>Priv.s. fins lucrativos</v>
          </cell>
          <cell r="I263">
            <v>900</v>
          </cell>
          <cell r="J263">
            <v>9828.2807999999986</v>
          </cell>
          <cell r="K263">
            <v>480</v>
          </cell>
          <cell r="L263">
            <v>5646.3072000000002</v>
          </cell>
          <cell r="M263">
            <v>200</v>
          </cell>
          <cell r="N263">
            <v>2038.5919999999999</v>
          </cell>
          <cell r="O263">
            <v>0</v>
          </cell>
          <cell r="P263">
            <v>0</v>
          </cell>
          <cell r="Q263">
            <v>350</v>
          </cell>
          <cell r="R263">
            <v>3749.8650000000002</v>
          </cell>
          <cell r="S263">
            <v>1750</v>
          </cell>
          <cell r="T263">
            <v>25940.865999999998</v>
          </cell>
          <cell r="U263">
            <v>545</v>
          </cell>
          <cell r="V263">
            <v>4833.7685000000001</v>
          </cell>
          <cell r="W263">
            <v>1750</v>
          </cell>
          <cell r="X263">
            <v>26816.825000000001</v>
          </cell>
          <cell r="Y263">
            <v>1300</v>
          </cell>
          <cell r="Z263">
            <v>13028.300999999999</v>
          </cell>
          <cell r="AA263">
            <v>0</v>
          </cell>
          <cell r="AB263">
            <v>0</v>
          </cell>
          <cell r="AC263">
            <v>0</v>
          </cell>
        </row>
        <row r="264">
          <cell r="A264">
            <v>2079283</v>
          </cell>
          <cell r="B264">
            <v>44880110000160</v>
          </cell>
          <cell r="C264" t="str">
            <v>SANTA CASA E MATERNIDADE DE PANORAMA</v>
          </cell>
          <cell r="D264" t="str">
            <v>PRESIDENTE PRUDENTE</v>
          </cell>
          <cell r="E264" t="str">
            <v>PANORAMA</v>
          </cell>
          <cell r="F264" t="str">
            <v>Municipal</v>
          </cell>
          <cell r="G264">
            <v>2243</v>
          </cell>
          <cell r="H264" t="str">
            <v>Priv.s. fins lucrativos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A265">
            <v>2079313</v>
          </cell>
          <cell r="B265">
            <v>45721180000139</v>
          </cell>
          <cell r="C265" t="str">
            <v>Santa Casa de Misericórdia de Cabreúva</v>
          </cell>
          <cell r="D265" t="str">
            <v>CAMPINAS</v>
          </cell>
          <cell r="E265" t="str">
            <v>CABREUVA</v>
          </cell>
          <cell r="F265" t="str">
            <v>Municipal</v>
          </cell>
          <cell r="G265">
            <v>2291</v>
          </cell>
          <cell r="H265" t="str">
            <v>Priv.s. fins lucrativos</v>
          </cell>
          <cell r="I265">
            <v>240</v>
          </cell>
          <cell r="J265">
            <v>2620.8748799999998</v>
          </cell>
          <cell r="K265">
            <v>15</v>
          </cell>
          <cell r="L265">
            <v>176.44710000000001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95</v>
          </cell>
          <cell r="R265">
            <v>1017.8205</v>
          </cell>
          <cell r="S265">
            <v>490</v>
          </cell>
          <cell r="T265">
            <v>7263.4424799999997</v>
          </cell>
          <cell r="U265">
            <v>145</v>
          </cell>
          <cell r="V265">
            <v>1286.0485000000001</v>
          </cell>
          <cell r="W265">
            <v>480</v>
          </cell>
          <cell r="X265">
            <v>7355.4719999999998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A266">
            <v>2079321</v>
          </cell>
          <cell r="B266">
            <v>50819523000132</v>
          </cell>
          <cell r="C266" t="str">
            <v>Grupo de Pesquisa e Assistência ao Câncer Infantil de Sorocaba- GPACI</v>
          </cell>
          <cell r="D266" t="str">
            <v>SOROCABA</v>
          </cell>
          <cell r="E266" t="str">
            <v>SOROCABA</v>
          </cell>
          <cell r="F266" t="str">
            <v>Municipal</v>
          </cell>
          <cell r="G266">
            <v>570</v>
          </cell>
          <cell r="H266" t="str">
            <v>Priv.s. fins lucrativos</v>
          </cell>
          <cell r="I266">
            <v>600</v>
          </cell>
          <cell r="J266">
            <v>6552.1871999999994</v>
          </cell>
          <cell r="K266">
            <v>320</v>
          </cell>
          <cell r="L266">
            <v>3764.2048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235</v>
          </cell>
          <cell r="R266">
            <v>2517.7665000000002</v>
          </cell>
          <cell r="S266">
            <v>190</v>
          </cell>
          <cell r="T266">
            <v>2816.4368800000002</v>
          </cell>
          <cell r="U266">
            <v>365</v>
          </cell>
          <cell r="V266">
            <v>3237.2945000000004</v>
          </cell>
          <cell r="W266">
            <v>190</v>
          </cell>
          <cell r="X266">
            <v>2911.5410000000002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A267">
            <v>2079348</v>
          </cell>
          <cell r="B267">
            <v>49376858000144</v>
          </cell>
          <cell r="C267" t="str">
            <v>Santa Casa de Misericórdia de Igarapava/SP</v>
          </cell>
          <cell r="D267" t="str">
            <v>FRANCA</v>
          </cell>
          <cell r="E267" t="str">
            <v>IGARAPAVA</v>
          </cell>
          <cell r="F267" t="str">
            <v>Municipal</v>
          </cell>
          <cell r="G267">
            <v>1819</v>
          </cell>
          <cell r="H267" t="str">
            <v>Priv.s. fins lucrativos</v>
          </cell>
          <cell r="I267">
            <v>120</v>
          </cell>
          <cell r="J267">
            <v>1310.4374399999999</v>
          </cell>
          <cell r="K267">
            <v>495</v>
          </cell>
          <cell r="L267">
            <v>5822.7542999999996</v>
          </cell>
          <cell r="M267">
            <v>0</v>
          </cell>
          <cell r="N267">
            <v>0</v>
          </cell>
          <cell r="O267">
            <v>540</v>
          </cell>
          <cell r="P267">
            <v>8383.5216</v>
          </cell>
          <cell r="Q267">
            <v>45</v>
          </cell>
          <cell r="R267">
            <v>482.12550000000005</v>
          </cell>
          <cell r="S267">
            <v>110</v>
          </cell>
          <cell r="T267">
            <v>1630.56872</v>
          </cell>
          <cell r="U267">
            <v>75</v>
          </cell>
          <cell r="V267">
            <v>665.1975000000001</v>
          </cell>
          <cell r="W267">
            <v>100</v>
          </cell>
          <cell r="X267">
            <v>1532.39</v>
          </cell>
          <cell r="Y267">
            <v>0</v>
          </cell>
          <cell r="Z267">
            <v>0</v>
          </cell>
          <cell r="AA267">
            <v>1580</v>
          </cell>
          <cell r="AB267">
            <v>24900.784200000002</v>
          </cell>
          <cell r="AC267">
            <v>980</v>
          </cell>
        </row>
        <row r="268">
          <cell r="A268">
            <v>2079461</v>
          </cell>
          <cell r="B268">
            <v>44435451000127</v>
          </cell>
          <cell r="C268" t="str">
            <v>SANTA CASA DE MISERICÓRDIA SÃO FRANCISCO</v>
          </cell>
          <cell r="D268" t="str">
            <v>ARAÇATUBA</v>
          </cell>
          <cell r="E268" t="str">
            <v>BURITAMA</v>
          </cell>
          <cell r="F268" t="str">
            <v>Municipal</v>
          </cell>
          <cell r="G268">
            <v>1764</v>
          </cell>
          <cell r="H268" t="str">
            <v>Priv.s. fins lucrativos</v>
          </cell>
          <cell r="I268">
            <v>20</v>
          </cell>
          <cell r="J268">
            <v>218.40623999999997</v>
          </cell>
          <cell r="K268">
            <v>20</v>
          </cell>
          <cell r="L268">
            <v>235.2628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5</v>
          </cell>
          <cell r="R268">
            <v>53.569500000000005</v>
          </cell>
          <cell r="S268">
            <v>10</v>
          </cell>
          <cell r="T268">
            <v>148.23352</v>
          </cell>
          <cell r="U268">
            <v>10</v>
          </cell>
          <cell r="V268">
            <v>88.693000000000012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</row>
        <row r="269">
          <cell r="A269">
            <v>2079852</v>
          </cell>
          <cell r="B269" t="str">
            <v>54.344.833/0001-07</v>
          </cell>
          <cell r="C269" t="str">
            <v>SANTA CASA DE PIRACAIA</v>
          </cell>
          <cell r="D269" t="str">
            <v>CAMPINAS</v>
          </cell>
          <cell r="E269" t="str">
            <v>PIRACAIA</v>
          </cell>
          <cell r="F269" t="str">
            <v>Municipal</v>
          </cell>
          <cell r="G269">
            <v>1901</v>
          </cell>
          <cell r="H269" t="str">
            <v>Priv.s. fins lucrativos</v>
          </cell>
          <cell r="I269">
            <v>5</v>
          </cell>
          <cell r="J269">
            <v>54.601559999999992</v>
          </cell>
          <cell r="K269">
            <v>15</v>
          </cell>
          <cell r="L269">
            <v>176.44710000000001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60</v>
          </cell>
          <cell r="T269">
            <v>889.40111999999999</v>
          </cell>
          <cell r="U269">
            <v>5</v>
          </cell>
          <cell r="V269">
            <v>44.346500000000006</v>
          </cell>
          <cell r="W269">
            <v>60</v>
          </cell>
          <cell r="X269">
            <v>919.43399999999997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</row>
        <row r="270">
          <cell r="A270">
            <v>2079879</v>
          </cell>
          <cell r="B270">
            <v>45437175000107</v>
          </cell>
          <cell r="C270" t="str">
            <v>Santa Casa de Misericórdia de Taquarituba</v>
          </cell>
          <cell r="D270" t="str">
            <v>BAURU</v>
          </cell>
          <cell r="E270" t="str">
            <v>TAQUARITUBA</v>
          </cell>
          <cell r="F270" t="str">
            <v>Municipal</v>
          </cell>
          <cell r="G270">
            <v>1791</v>
          </cell>
          <cell r="H270" t="str">
            <v>Priv.s. fins lucrativos</v>
          </cell>
          <cell r="I270">
            <v>900</v>
          </cell>
          <cell r="J270">
            <v>9828.2807999999986</v>
          </cell>
          <cell r="K270">
            <v>80</v>
          </cell>
          <cell r="L270">
            <v>941.05119999999999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350</v>
          </cell>
          <cell r="R270">
            <v>3749.8650000000002</v>
          </cell>
          <cell r="S270">
            <v>490</v>
          </cell>
          <cell r="T270">
            <v>7263.4424799999997</v>
          </cell>
          <cell r="U270">
            <v>545</v>
          </cell>
          <cell r="V270">
            <v>4833.7685000000001</v>
          </cell>
          <cell r="W270">
            <v>480</v>
          </cell>
          <cell r="X270">
            <v>7355.4719999999998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</row>
        <row r="271">
          <cell r="A271">
            <v>2079917</v>
          </cell>
          <cell r="B271">
            <v>46959862000147</v>
          </cell>
          <cell r="C271" t="str">
            <v>IRMANDADE DA SANTA CASA DE LOUVEIRA</v>
          </cell>
          <cell r="D271" t="str">
            <v>CAMPINAS</v>
          </cell>
          <cell r="E271" t="str">
            <v>LOUVEIRA</v>
          </cell>
          <cell r="F271" t="str">
            <v>Municipal</v>
          </cell>
          <cell r="G271">
            <v>1976</v>
          </cell>
          <cell r="H271" t="str">
            <v>Priv.s. fins lucrativos</v>
          </cell>
          <cell r="I271">
            <v>120</v>
          </cell>
          <cell r="J271">
            <v>1310.4374399999999</v>
          </cell>
          <cell r="K271">
            <v>320</v>
          </cell>
          <cell r="L271">
            <v>3764.2048</v>
          </cell>
          <cell r="M271">
            <v>520</v>
          </cell>
          <cell r="N271">
            <v>5300.3391999999994</v>
          </cell>
          <cell r="O271">
            <v>350</v>
          </cell>
          <cell r="P271">
            <v>5433.7640000000001</v>
          </cell>
          <cell r="Q271">
            <v>45</v>
          </cell>
          <cell r="R271">
            <v>482.12550000000005</v>
          </cell>
          <cell r="S271">
            <v>490</v>
          </cell>
          <cell r="T271">
            <v>7263.4424799999997</v>
          </cell>
          <cell r="U271">
            <v>75</v>
          </cell>
          <cell r="V271">
            <v>665.1975000000001</v>
          </cell>
          <cell r="W271">
            <v>480</v>
          </cell>
          <cell r="X271">
            <v>7355.4719999999998</v>
          </cell>
          <cell r="Y271">
            <v>3480</v>
          </cell>
          <cell r="Z271">
            <v>34875.759599999998</v>
          </cell>
          <cell r="AA271">
            <v>1020</v>
          </cell>
          <cell r="AB271">
            <v>16075.1898</v>
          </cell>
          <cell r="AC271">
            <v>630</v>
          </cell>
        </row>
        <row r="272">
          <cell r="A272">
            <v>2079925</v>
          </cell>
          <cell r="B272">
            <v>55141725000191</v>
          </cell>
          <cell r="C272" t="str">
            <v>Irmandade da Santa Casa de Misericordia de Porto Feliz</v>
          </cell>
          <cell r="D272" t="str">
            <v>SOROCABA</v>
          </cell>
          <cell r="E272" t="str">
            <v>PORTO FELIZ</v>
          </cell>
          <cell r="F272" t="str">
            <v>Municipal</v>
          </cell>
          <cell r="G272">
            <v>2028</v>
          </cell>
          <cell r="H272" t="str">
            <v>Priv.s. fins lucrativos</v>
          </cell>
          <cell r="I272">
            <v>450</v>
          </cell>
          <cell r="J272">
            <v>4914.1403999999993</v>
          </cell>
          <cell r="K272">
            <v>240</v>
          </cell>
          <cell r="L272">
            <v>2823.1536000000001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175</v>
          </cell>
          <cell r="R272">
            <v>1874.9325000000001</v>
          </cell>
          <cell r="S272">
            <v>130</v>
          </cell>
          <cell r="T272">
            <v>1927.03576</v>
          </cell>
          <cell r="U272">
            <v>275</v>
          </cell>
          <cell r="V272">
            <v>2439.0575000000003</v>
          </cell>
          <cell r="W272">
            <v>120</v>
          </cell>
          <cell r="X272">
            <v>1838.8679999999999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</row>
        <row r="273">
          <cell r="A273">
            <v>2079976</v>
          </cell>
          <cell r="B273">
            <v>51332658000131</v>
          </cell>
          <cell r="C273" t="str">
            <v>IRMANDADE DA SANTA CASA DE MISERICORDIA DE LARANJAL PAULISTA</v>
          </cell>
          <cell r="D273" t="str">
            <v>BAURU</v>
          </cell>
          <cell r="E273" t="str">
            <v>LARANJAL PAULISTA</v>
          </cell>
          <cell r="F273" t="str">
            <v>Municipal</v>
          </cell>
          <cell r="G273">
            <v>1793</v>
          </cell>
          <cell r="H273" t="str">
            <v>Priv.s. fins lucrativos</v>
          </cell>
          <cell r="I273">
            <v>0</v>
          </cell>
          <cell r="J273">
            <v>0</v>
          </cell>
          <cell r="K273">
            <v>795</v>
          </cell>
          <cell r="L273">
            <v>9351.6962999999996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190</v>
          </cell>
          <cell r="T273">
            <v>2816.4368800000002</v>
          </cell>
          <cell r="U273">
            <v>0</v>
          </cell>
          <cell r="V273">
            <v>0</v>
          </cell>
          <cell r="W273">
            <v>190</v>
          </cell>
          <cell r="X273">
            <v>2911.5410000000002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</row>
        <row r="274">
          <cell r="A274">
            <v>2080052</v>
          </cell>
          <cell r="B274">
            <v>52543766000116</v>
          </cell>
          <cell r="C274" t="str">
            <v>Santa Casa de Misericórdia de Mogi das Cruzes - Mantenedora do Hospital Nossa Senhhora Aparecida</v>
          </cell>
          <cell r="D274" t="str">
            <v>GRANDE S. PAULO</v>
          </cell>
          <cell r="E274" t="str">
            <v>MOGI DAS CRUZES</v>
          </cell>
          <cell r="F274" t="str">
            <v>Municipal</v>
          </cell>
          <cell r="G274">
            <v>2207</v>
          </cell>
          <cell r="H274" t="str">
            <v>Priv.s. fins lucrativos</v>
          </cell>
          <cell r="I274">
            <v>250</v>
          </cell>
          <cell r="J274">
            <v>2730.078</v>
          </cell>
          <cell r="K274">
            <v>10</v>
          </cell>
          <cell r="L274">
            <v>117.6314</v>
          </cell>
          <cell r="M274">
            <v>20</v>
          </cell>
          <cell r="N274">
            <v>203.85919999999999</v>
          </cell>
          <cell r="O274">
            <v>0</v>
          </cell>
          <cell r="P274">
            <v>0</v>
          </cell>
          <cell r="Q274">
            <v>95</v>
          </cell>
          <cell r="R274">
            <v>1017.8205</v>
          </cell>
          <cell r="S274">
            <v>70</v>
          </cell>
          <cell r="T274">
            <v>1037.63464</v>
          </cell>
          <cell r="U274">
            <v>150</v>
          </cell>
          <cell r="V274">
            <v>1330.3950000000002</v>
          </cell>
          <cell r="W274">
            <v>70</v>
          </cell>
          <cell r="X274">
            <v>1072.673</v>
          </cell>
          <cell r="Y274">
            <v>66</v>
          </cell>
          <cell r="Z274">
            <v>661.43682000000001</v>
          </cell>
          <cell r="AA274">
            <v>0</v>
          </cell>
          <cell r="AB274">
            <v>0</v>
          </cell>
          <cell r="AC274">
            <v>0</v>
          </cell>
        </row>
        <row r="275">
          <cell r="A275">
            <v>2080184</v>
          </cell>
          <cell r="B275">
            <v>46634440000100</v>
          </cell>
          <cell r="C275" t="str">
            <v>Hospital Municipal de Itu</v>
          </cell>
          <cell r="D275" t="str">
            <v>SOROCABA</v>
          </cell>
          <cell r="E275" t="str">
            <v>ITU</v>
          </cell>
          <cell r="F275" t="str">
            <v>Municipal</v>
          </cell>
          <cell r="G275">
            <v>2340</v>
          </cell>
          <cell r="H275" t="str">
            <v>Priv.s. fins lucrativos</v>
          </cell>
          <cell r="I275">
            <v>1600</v>
          </cell>
          <cell r="J275">
            <v>17472.499199999998</v>
          </cell>
          <cell r="K275">
            <v>385</v>
          </cell>
          <cell r="L275">
            <v>4528.8089</v>
          </cell>
          <cell r="M275">
            <v>0</v>
          </cell>
          <cell r="N275">
            <v>0</v>
          </cell>
          <cell r="O275">
            <v>420</v>
          </cell>
          <cell r="P275">
            <v>6520.5168000000003</v>
          </cell>
          <cell r="Q275">
            <v>630</v>
          </cell>
          <cell r="R275">
            <v>6749.7570000000005</v>
          </cell>
          <cell r="S275">
            <v>520</v>
          </cell>
          <cell r="T275">
            <v>7708.1430399999999</v>
          </cell>
          <cell r="U275">
            <v>975</v>
          </cell>
          <cell r="V275">
            <v>8647.567500000001</v>
          </cell>
          <cell r="W275">
            <v>520</v>
          </cell>
          <cell r="X275">
            <v>7968.4279999999999</v>
          </cell>
          <cell r="Y275">
            <v>0</v>
          </cell>
          <cell r="Z275">
            <v>0</v>
          </cell>
          <cell r="AA275">
            <v>1220</v>
          </cell>
          <cell r="AB275">
            <v>19227.1878</v>
          </cell>
          <cell r="AC275">
            <v>760</v>
          </cell>
        </row>
        <row r="276">
          <cell r="A276">
            <v>2080354</v>
          </cell>
          <cell r="B276">
            <v>58194622000188</v>
          </cell>
          <cell r="C276" t="str">
            <v>HOSPITAL SANTO ANTONIO SANTOS</v>
          </cell>
          <cell r="D276" t="str">
            <v>BAIXADA SANTISTA</v>
          </cell>
          <cell r="E276" t="str">
            <v>SANTOS</v>
          </cell>
          <cell r="F276" t="str">
            <v>Municipal</v>
          </cell>
          <cell r="G276">
            <v>2287</v>
          </cell>
          <cell r="H276" t="str">
            <v>Priv.s. fins lucrativos</v>
          </cell>
          <cell r="I276">
            <v>755</v>
          </cell>
          <cell r="J276">
            <v>8244.8355599999995</v>
          </cell>
          <cell r="K276">
            <v>135</v>
          </cell>
          <cell r="L276">
            <v>1588.0238999999999</v>
          </cell>
          <cell r="M276">
            <v>170</v>
          </cell>
          <cell r="N276">
            <v>1732.8031999999998</v>
          </cell>
          <cell r="O276">
            <v>120</v>
          </cell>
          <cell r="P276">
            <v>1863.0048000000002</v>
          </cell>
          <cell r="Q276">
            <v>295</v>
          </cell>
          <cell r="R276">
            <v>3160.6005</v>
          </cell>
          <cell r="S276">
            <v>190</v>
          </cell>
          <cell r="T276">
            <v>2816.4368800000002</v>
          </cell>
          <cell r="U276">
            <v>460</v>
          </cell>
          <cell r="V276">
            <v>4079.8780000000006</v>
          </cell>
          <cell r="W276">
            <v>190</v>
          </cell>
          <cell r="X276">
            <v>2911.5410000000002</v>
          </cell>
          <cell r="Y276">
            <v>1150</v>
          </cell>
          <cell r="Z276">
            <v>11525.0355</v>
          </cell>
          <cell r="AA276">
            <v>340</v>
          </cell>
          <cell r="AB276">
            <v>5358.3966</v>
          </cell>
          <cell r="AC276">
            <v>200</v>
          </cell>
        </row>
        <row r="277">
          <cell r="A277">
            <v>2080362</v>
          </cell>
          <cell r="B277" t="str">
            <v>02927389000140</v>
          </cell>
          <cell r="C277" t="str">
            <v>Associação Casa de Saúde Beneficente de Indiaporã</v>
          </cell>
          <cell r="D277" t="str">
            <v>S. JOSÉ R. PRETO</v>
          </cell>
          <cell r="E277" t="str">
            <v>INDIAPORA</v>
          </cell>
          <cell r="F277" t="str">
            <v>Municipal</v>
          </cell>
          <cell r="G277">
            <v>1917</v>
          </cell>
          <cell r="H277" t="str">
            <v>Priv.s. fins lucrativos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20</v>
          </cell>
          <cell r="N277">
            <v>203.85919999999999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10</v>
          </cell>
          <cell r="T277">
            <v>148.23352</v>
          </cell>
          <cell r="U277">
            <v>0</v>
          </cell>
          <cell r="V277">
            <v>0</v>
          </cell>
          <cell r="W277">
            <v>10</v>
          </cell>
          <cell r="X277">
            <v>153.239</v>
          </cell>
          <cell r="Y277">
            <v>30</v>
          </cell>
          <cell r="Z277">
            <v>300.65309999999999</v>
          </cell>
          <cell r="AA277">
            <v>0</v>
          </cell>
          <cell r="AB277">
            <v>0</v>
          </cell>
          <cell r="AC277">
            <v>0</v>
          </cell>
        </row>
        <row r="278">
          <cell r="A278">
            <v>2080400</v>
          </cell>
          <cell r="B278">
            <v>55990451000105</v>
          </cell>
          <cell r="C278" t="str">
            <v>SOCIEDADE PORTUGUESA BENEFICENCIA</v>
          </cell>
          <cell r="D278" t="str">
            <v>RIBEIRÃO PRETO</v>
          </cell>
          <cell r="E278" t="str">
            <v>RIBEIRAO PRETO</v>
          </cell>
          <cell r="F278" t="str">
            <v>Municipal</v>
          </cell>
          <cell r="G278">
            <v>1835</v>
          </cell>
          <cell r="H278" t="str">
            <v>Priv.s. fins lucrativos</v>
          </cell>
          <cell r="I278">
            <v>300</v>
          </cell>
          <cell r="J278">
            <v>3276.0935999999997</v>
          </cell>
          <cell r="K278">
            <v>480</v>
          </cell>
          <cell r="L278">
            <v>5646.3072000000002</v>
          </cell>
          <cell r="M278">
            <v>0</v>
          </cell>
          <cell r="N278">
            <v>0</v>
          </cell>
          <cell r="O278">
            <v>1750</v>
          </cell>
          <cell r="P278">
            <v>27168.82</v>
          </cell>
          <cell r="Q278">
            <v>115</v>
          </cell>
          <cell r="R278">
            <v>1232.0985000000001</v>
          </cell>
          <cell r="S278">
            <v>1460</v>
          </cell>
          <cell r="T278">
            <v>21642.093919999999</v>
          </cell>
          <cell r="U278">
            <v>180</v>
          </cell>
          <cell r="V278">
            <v>1596.4740000000002</v>
          </cell>
          <cell r="W278">
            <v>1460</v>
          </cell>
          <cell r="X278">
            <v>22372.894</v>
          </cell>
          <cell r="Y278">
            <v>0</v>
          </cell>
          <cell r="Z278">
            <v>0</v>
          </cell>
          <cell r="AA278">
            <v>5090</v>
          </cell>
          <cell r="AB278">
            <v>80218.349100000007</v>
          </cell>
          <cell r="AC278">
            <v>3160</v>
          </cell>
        </row>
        <row r="279">
          <cell r="A279">
            <v>2080443</v>
          </cell>
          <cell r="B279">
            <v>60332673000170</v>
          </cell>
          <cell r="C279" t="str">
            <v>Irmandade da Casa Pia de Paulo</v>
          </cell>
          <cell r="D279" t="str">
            <v>BAURU</v>
          </cell>
          <cell r="E279" t="str">
            <v>SAO MANUEL</v>
          </cell>
          <cell r="F279" t="str">
            <v>Municipal</v>
          </cell>
          <cell r="G279">
            <v>1820</v>
          </cell>
          <cell r="H279" t="str">
            <v>Priv.s. fins lucrativos</v>
          </cell>
          <cell r="I279">
            <v>55</v>
          </cell>
          <cell r="J279">
            <v>600.6171599999999</v>
          </cell>
          <cell r="K279">
            <v>80</v>
          </cell>
          <cell r="L279">
            <v>941.05119999999999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20</v>
          </cell>
          <cell r="R279">
            <v>214.27800000000002</v>
          </cell>
          <cell r="S279">
            <v>290</v>
          </cell>
          <cell r="T279">
            <v>4298.7720799999997</v>
          </cell>
          <cell r="U279">
            <v>35</v>
          </cell>
          <cell r="V279">
            <v>310.42550000000006</v>
          </cell>
          <cell r="W279">
            <v>290</v>
          </cell>
          <cell r="X279">
            <v>4443.9309999999996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A280">
            <v>2080451</v>
          </cell>
          <cell r="B280">
            <v>45705765000119</v>
          </cell>
          <cell r="C280" t="str">
            <v>IRMANDADE DA SANTA CASA DE MISERICORDIA DE IPUA</v>
          </cell>
          <cell r="D280" t="str">
            <v>FRANCA</v>
          </cell>
          <cell r="E280" t="str">
            <v>IPUA</v>
          </cell>
          <cell r="F280" t="str">
            <v>Municipal</v>
          </cell>
          <cell r="G280">
            <v>1816</v>
          </cell>
          <cell r="H280" t="str">
            <v>Priv.s. fins lucrativos</v>
          </cell>
          <cell r="I280">
            <v>0</v>
          </cell>
          <cell r="J280">
            <v>0</v>
          </cell>
          <cell r="K280">
            <v>160</v>
          </cell>
          <cell r="L280">
            <v>1882.1024</v>
          </cell>
          <cell r="M280">
            <v>0</v>
          </cell>
          <cell r="N280">
            <v>0</v>
          </cell>
          <cell r="O280">
            <v>350</v>
          </cell>
          <cell r="P280">
            <v>5433.7640000000001</v>
          </cell>
          <cell r="Q280">
            <v>0</v>
          </cell>
          <cell r="R280">
            <v>0</v>
          </cell>
          <cell r="S280">
            <v>780</v>
          </cell>
          <cell r="T280">
            <v>11562.21456</v>
          </cell>
          <cell r="U280">
            <v>0</v>
          </cell>
          <cell r="V280">
            <v>0</v>
          </cell>
          <cell r="W280">
            <v>780</v>
          </cell>
          <cell r="X280">
            <v>11952.642</v>
          </cell>
          <cell r="Y280">
            <v>0</v>
          </cell>
          <cell r="Z280">
            <v>0</v>
          </cell>
          <cell r="AA280">
            <v>1020</v>
          </cell>
          <cell r="AB280">
            <v>16075.1898</v>
          </cell>
          <cell r="AC280">
            <v>630</v>
          </cell>
        </row>
        <row r="281">
          <cell r="A281">
            <v>2080508</v>
          </cell>
          <cell r="B281">
            <v>44852267000182</v>
          </cell>
          <cell r="C281" t="str">
            <v>Hospital e Santa Casa de Misericórdia de Álvares Machado</v>
          </cell>
          <cell r="D281" t="str">
            <v>PRESIDENTE PRUDENTE</v>
          </cell>
          <cell r="E281" t="str">
            <v>ALVARES MACHADO</v>
          </cell>
          <cell r="F281" t="str">
            <v>Municipal</v>
          </cell>
          <cell r="G281">
            <v>2274</v>
          </cell>
          <cell r="H281" t="str">
            <v>Priv.s. fins lucrativos</v>
          </cell>
          <cell r="I281">
            <v>5</v>
          </cell>
          <cell r="J281">
            <v>54.601559999999992</v>
          </cell>
          <cell r="K281">
            <v>20</v>
          </cell>
          <cell r="L281">
            <v>235.2628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5</v>
          </cell>
          <cell r="R281">
            <v>53.569500000000005</v>
          </cell>
          <cell r="S281">
            <v>30</v>
          </cell>
          <cell r="T281">
            <v>444.70056</v>
          </cell>
          <cell r="U281">
            <v>5</v>
          </cell>
          <cell r="V281">
            <v>44.346500000000006</v>
          </cell>
          <cell r="W281">
            <v>30</v>
          </cell>
          <cell r="X281">
            <v>459.71699999999998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A282">
            <v>2080842</v>
          </cell>
          <cell r="B282">
            <v>50832898000132</v>
          </cell>
          <cell r="C282" t="str">
            <v>ASSOCIACAO DE CARIDADE DA SANTA CASA DE MISERICÓRDIA IMACULADA CONCEIÇÃO</v>
          </cell>
          <cell r="D282" t="str">
            <v>MARÍLIA</v>
          </cell>
          <cell r="E282" t="str">
            <v>CANDIDO MOTA</v>
          </cell>
          <cell r="F282" t="str">
            <v>Municipal</v>
          </cell>
          <cell r="G282">
            <v>1783</v>
          </cell>
          <cell r="H282" t="str">
            <v>Priv.s. fins lucrativos</v>
          </cell>
          <cell r="I282">
            <v>20</v>
          </cell>
          <cell r="J282">
            <v>218.40623999999997</v>
          </cell>
          <cell r="K282">
            <v>0</v>
          </cell>
          <cell r="L282">
            <v>0</v>
          </cell>
          <cell r="M282">
            <v>20</v>
          </cell>
          <cell r="N282">
            <v>203.85919999999999</v>
          </cell>
          <cell r="O282">
            <v>0</v>
          </cell>
          <cell r="P282">
            <v>0</v>
          </cell>
          <cell r="Q282">
            <v>5</v>
          </cell>
          <cell r="R282">
            <v>53.569500000000005</v>
          </cell>
          <cell r="S282">
            <v>20</v>
          </cell>
          <cell r="T282">
            <v>296.46704</v>
          </cell>
          <cell r="U282">
            <v>10</v>
          </cell>
          <cell r="V282">
            <v>88.693000000000012</v>
          </cell>
          <cell r="W282">
            <v>20</v>
          </cell>
          <cell r="X282">
            <v>306.47800000000001</v>
          </cell>
          <cell r="Y282">
            <v>40</v>
          </cell>
          <cell r="Z282">
            <v>400.87080000000003</v>
          </cell>
          <cell r="AA282">
            <v>0</v>
          </cell>
          <cell r="AB282">
            <v>0</v>
          </cell>
          <cell r="AC282">
            <v>0</v>
          </cell>
        </row>
        <row r="283">
          <cell r="A283">
            <v>2080923</v>
          </cell>
          <cell r="B283" t="str">
            <v>59.901.454/0001-86</v>
          </cell>
          <cell r="C283" t="str">
            <v>Santa Casa de Misericórdia Hospital São Vicente</v>
          </cell>
          <cell r="D283" t="str">
            <v>S. JOÃO B. VISTA</v>
          </cell>
          <cell r="E283" t="str">
            <v>SAO JOSE DO RIO PARDO</v>
          </cell>
          <cell r="F283" t="str">
            <v>Municipal</v>
          </cell>
          <cell r="G283">
            <v>2253</v>
          </cell>
          <cell r="H283" t="str">
            <v>Priv.s. fins lucrativos</v>
          </cell>
          <cell r="I283">
            <v>0</v>
          </cell>
          <cell r="J283">
            <v>0</v>
          </cell>
          <cell r="K283">
            <v>40</v>
          </cell>
          <cell r="L283">
            <v>470.5256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100</v>
          </cell>
          <cell r="T283">
            <v>1482.3352</v>
          </cell>
          <cell r="U283">
            <v>0</v>
          </cell>
          <cell r="V283">
            <v>0</v>
          </cell>
          <cell r="W283">
            <v>90</v>
          </cell>
          <cell r="X283">
            <v>1379.1510000000001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A284">
            <v>2080931</v>
          </cell>
          <cell r="B284">
            <v>59610394000142</v>
          </cell>
          <cell r="C284" t="str">
            <v>SANTA CASA DE SAO CARLOS</v>
          </cell>
          <cell r="D284" t="str">
            <v>ARARAQUARA</v>
          </cell>
          <cell r="E284" t="str">
            <v>SAO CARLOS</v>
          </cell>
          <cell r="F284" t="str">
            <v>Municipal</v>
          </cell>
          <cell r="G284">
            <v>1853</v>
          </cell>
          <cell r="H284" t="str">
            <v>Priv.s. fins lucrativos</v>
          </cell>
          <cell r="I284">
            <v>4490</v>
          </cell>
          <cell r="J284">
            <v>49032.200879999997</v>
          </cell>
          <cell r="K284">
            <v>640</v>
          </cell>
          <cell r="L284">
            <v>7528.4096</v>
          </cell>
          <cell r="M284">
            <v>2610</v>
          </cell>
          <cell r="N284">
            <v>26603.625599999999</v>
          </cell>
          <cell r="O284">
            <v>260</v>
          </cell>
          <cell r="P284">
            <v>4036.5104000000001</v>
          </cell>
          <cell r="Q284">
            <v>1760</v>
          </cell>
          <cell r="R284">
            <v>18856.464</v>
          </cell>
          <cell r="S284">
            <v>2430</v>
          </cell>
          <cell r="T284">
            <v>36020.745360000001</v>
          </cell>
          <cell r="U284">
            <v>2730</v>
          </cell>
          <cell r="V284">
            <v>24213.189000000002</v>
          </cell>
          <cell r="W284">
            <v>2430</v>
          </cell>
          <cell r="X284">
            <v>37237.076999999997</v>
          </cell>
          <cell r="Y284">
            <v>17390</v>
          </cell>
          <cell r="Z284">
            <v>174278.5803</v>
          </cell>
          <cell r="AA284">
            <v>760</v>
          </cell>
          <cell r="AB284">
            <v>11977.5924</v>
          </cell>
          <cell r="AC284">
            <v>480</v>
          </cell>
        </row>
        <row r="285">
          <cell r="A285">
            <v>2080958</v>
          </cell>
          <cell r="B285">
            <v>53593398000183</v>
          </cell>
          <cell r="C285" t="str">
            <v>SANTA CASA DE MISERICÓRDIA DE PALMITAL</v>
          </cell>
          <cell r="D285" t="str">
            <v>MARÍLIA</v>
          </cell>
          <cell r="E285" t="str">
            <v>PALMITAL</v>
          </cell>
          <cell r="F285" t="str">
            <v>Municipal</v>
          </cell>
          <cell r="G285">
            <v>1841</v>
          </cell>
          <cell r="H285" t="str">
            <v>Priv.s. fins lucrativos</v>
          </cell>
          <cell r="I285">
            <v>75</v>
          </cell>
          <cell r="J285">
            <v>819.02339999999992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40</v>
          </cell>
          <cell r="P285">
            <v>621.00160000000005</v>
          </cell>
          <cell r="Q285">
            <v>30</v>
          </cell>
          <cell r="R285">
            <v>321.41700000000003</v>
          </cell>
          <cell r="S285">
            <v>0</v>
          </cell>
          <cell r="T285">
            <v>0</v>
          </cell>
          <cell r="U285">
            <v>45</v>
          </cell>
          <cell r="V285">
            <v>399.11850000000004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130</v>
          </cell>
          <cell r="AB285">
            <v>2048.7986999999998</v>
          </cell>
          <cell r="AC285">
            <v>80</v>
          </cell>
        </row>
        <row r="286">
          <cell r="A286">
            <v>2081083</v>
          </cell>
          <cell r="B286">
            <v>44364826000105</v>
          </cell>
          <cell r="C286" t="str">
            <v>Santa Casa de Misericórdia de Assis</v>
          </cell>
          <cell r="D286" t="str">
            <v>MARÍLIA</v>
          </cell>
          <cell r="E286" t="str">
            <v>ASSIS</v>
          </cell>
          <cell r="F286" t="str">
            <v>Municipal</v>
          </cell>
          <cell r="G286">
            <v>1781</v>
          </cell>
          <cell r="H286" t="str">
            <v>Priv.s. fins lucrativos</v>
          </cell>
          <cell r="I286">
            <v>7005</v>
          </cell>
          <cell r="J286">
            <v>76496.785559999989</v>
          </cell>
          <cell r="K286">
            <v>2870</v>
          </cell>
          <cell r="L286">
            <v>33760.211799999997</v>
          </cell>
          <cell r="M286">
            <v>0</v>
          </cell>
          <cell r="N286">
            <v>0</v>
          </cell>
          <cell r="O286">
            <v>3150</v>
          </cell>
          <cell r="P286">
            <v>48903.876000000004</v>
          </cell>
          <cell r="Q286">
            <v>2745</v>
          </cell>
          <cell r="R286">
            <v>29409.655500000001</v>
          </cell>
          <cell r="S286">
            <v>1400</v>
          </cell>
          <cell r="T286">
            <v>20752.692800000001</v>
          </cell>
          <cell r="U286">
            <v>4260</v>
          </cell>
          <cell r="V286">
            <v>37783.218000000001</v>
          </cell>
          <cell r="W286">
            <v>1400</v>
          </cell>
          <cell r="X286">
            <v>21453.46</v>
          </cell>
          <cell r="Y286">
            <v>0</v>
          </cell>
          <cell r="Z286">
            <v>0</v>
          </cell>
          <cell r="AA286">
            <v>9170</v>
          </cell>
          <cell r="AB286">
            <v>144519.10829999999</v>
          </cell>
          <cell r="AC286">
            <v>5675</v>
          </cell>
        </row>
        <row r="287">
          <cell r="A287">
            <v>2081164</v>
          </cell>
          <cell r="B287">
            <v>13370183000189</v>
          </cell>
          <cell r="C287" t="str">
            <v>FUNDAÇÃO HOSPITAL SANTA LYDIA</v>
          </cell>
          <cell r="D287" t="str">
            <v>RIBEIRÃO PRETO</v>
          </cell>
          <cell r="E287" t="str">
            <v>RIBEIRAO PRETO</v>
          </cell>
          <cell r="F287" t="str">
            <v>Municipal</v>
          </cell>
          <cell r="G287">
            <v>1780</v>
          </cell>
          <cell r="H287" t="str">
            <v>Priv.s. fins lucrativos</v>
          </cell>
          <cell r="I287">
            <v>1495</v>
          </cell>
          <cell r="J287">
            <v>16325.866439999998</v>
          </cell>
          <cell r="K287">
            <v>795</v>
          </cell>
          <cell r="L287">
            <v>9351.6962999999996</v>
          </cell>
          <cell r="M287">
            <v>0</v>
          </cell>
          <cell r="N287">
            <v>0</v>
          </cell>
          <cell r="O287">
            <v>2280</v>
          </cell>
          <cell r="P287">
            <v>35397.091200000003</v>
          </cell>
          <cell r="Q287">
            <v>585</v>
          </cell>
          <cell r="R287">
            <v>6267.6315000000004</v>
          </cell>
          <cell r="S287">
            <v>0</v>
          </cell>
          <cell r="T287">
            <v>0</v>
          </cell>
          <cell r="U287">
            <v>910</v>
          </cell>
          <cell r="V287">
            <v>8071.063000000001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6620</v>
          </cell>
          <cell r="AB287">
            <v>104331.1338</v>
          </cell>
          <cell r="AC287">
            <v>4100</v>
          </cell>
        </row>
        <row r="288">
          <cell r="A288">
            <v>2081253</v>
          </cell>
          <cell r="B288">
            <v>44215341000150</v>
          </cell>
          <cell r="C288" t="str">
            <v>IRMANDADE DA SANTA CASA DE MISERICORDIA DE ARARAS</v>
          </cell>
          <cell r="D288" t="str">
            <v>PIRACICABA</v>
          </cell>
          <cell r="E288" t="str">
            <v>ARARAS</v>
          </cell>
          <cell r="F288" t="str">
            <v>Municipal</v>
          </cell>
          <cell r="G288">
            <v>2251</v>
          </cell>
          <cell r="H288" t="str">
            <v>Priv.s. fins lucrativos</v>
          </cell>
          <cell r="I288">
            <v>1195</v>
          </cell>
          <cell r="J288">
            <v>13049.77284</v>
          </cell>
          <cell r="K288">
            <v>1915</v>
          </cell>
          <cell r="L288">
            <v>22526.413100000002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470</v>
          </cell>
          <cell r="R288">
            <v>5035.5330000000004</v>
          </cell>
          <cell r="S288">
            <v>1460</v>
          </cell>
          <cell r="T288">
            <v>21642.093919999999</v>
          </cell>
          <cell r="U288">
            <v>730</v>
          </cell>
          <cell r="V288">
            <v>6474.5890000000009</v>
          </cell>
          <cell r="W288">
            <v>1460</v>
          </cell>
          <cell r="X288">
            <v>22372.894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</row>
        <row r="289">
          <cell r="A289">
            <v>2081350</v>
          </cell>
          <cell r="B289">
            <v>54667316000160</v>
          </cell>
          <cell r="C289" t="str">
            <v>Sociedade de Beneficência de Piraju</v>
          </cell>
          <cell r="D289" t="str">
            <v>BAURU</v>
          </cell>
          <cell r="E289" t="str">
            <v>PIRAJU</v>
          </cell>
          <cell r="F289" t="str">
            <v>Municipal</v>
          </cell>
          <cell r="G289">
            <v>2136</v>
          </cell>
          <cell r="H289" t="str">
            <v>Priv.s. fins lucrativos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110</v>
          </cell>
          <cell r="P289">
            <v>1707.7544</v>
          </cell>
          <cell r="Q289">
            <v>0</v>
          </cell>
          <cell r="R289">
            <v>0</v>
          </cell>
          <cell r="S289">
            <v>100</v>
          </cell>
          <cell r="T289">
            <v>1482.3352</v>
          </cell>
          <cell r="U289">
            <v>0</v>
          </cell>
          <cell r="V289">
            <v>0</v>
          </cell>
          <cell r="W289">
            <v>100</v>
          </cell>
          <cell r="X289">
            <v>1532.39</v>
          </cell>
          <cell r="Y289">
            <v>0</v>
          </cell>
          <cell r="Z289">
            <v>0</v>
          </cell>
          <cell r="AA289">
            <v>310</v>
          </cell>
          <cell r="AB289">
            <v>4885.5969000000005</v>
          </cell>
          <cell r="AC289">
            <v>180</v>
          </cell>
        </row>
        <row r="290">
          <cell r="A290">
            <v>2081385</v>
          </cell>
          <cell r="B290">
            <v>72699119000105</v>
          </cell>
          <cell r="C290" t="str">
            <v>IRM. DA STA CASA DE MS. DE TUPI PAULISTA</v>
          </cell>
          <cell r="D290" t="str">
            <v>PRESIDENTE PRUDENTE</v>
          </cell>
          <cell r="E290" t="str">
            <v>TUPI PAULISTA</v>
          </cell>
          <cell r="F290" t="str">
            <v>Municipal</v>
          </cell>
          <cell r="G290">
            <v>2153</v>
          </cell>
          <cell r="H290" t="str">
            <v>Priv.s. fins lucrativos</v>
          </cell>
          <cell r="I290">
            <v>0</v>
          </cell>
          <cell r="J290">
            <v>0</v>
          </cell>
          <cell r="K290">
            <v>15</v>
          </cell>
          <cell r="L290">
            <v>176.44710000000001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170</v>
          </cell>
          <cell r="T290">
            <v>2519.9698399999997</v>
          </cell>
          <cell r="U290">
            <v>0</v>
          </cell>
          <cell r="V290">
            <v>0</v>
          </cell>
          <cell r="W290">
            <v>170</v>
          </cell>
          <cell r="X290">
            <v>2605.0630000000001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</row>
        <row r="291">
          <cell r="A291">
            <v>2081458</v>
          </cell>
          <cell r="B291">
            <v>51473692000126</v>
          </cell>
          <cell r="C291" t="str">
            <v>Irmandade da Santa Casa de Misericórdia de Limeira</v>
          </cell>
          <cell r="D291" t="str">
            <v>PIRACICABA</v>
          </cell>
          <cell r="E291" t="str">
            <v>LIMEIRA</v>
          </cell>
          <cell r="F291" t="str">
            <v>Municipal</v>
          </cell>
          <cell r="G291">
            <v>1818</v>
          </cell>
          <cell r="H291" t="str">
            <v>Priv.s. fins lucrativos</v>
          </cell>
          <cell r="I291">
            <v>930</v>
          </cell>
          <cell r="J291">
            <v>10155.890159999999</v>
          </cell>
          <cell r="K291">
            <v>130</v>
          </cell>
          <cell r="L291">
            <v>1529.2082</v>
          </cell>
          <cell r="M291">
            <v>350</v>
          </cell>
          <cell r="N291">
            <v>3567.5359999999996</v>
          </cell>
          <cell r="O291">
            <v>0</v>
          </cell>
          <cell r="P291">
            <v>0</v>
          </cell>
          <cell r="Q291">
            <v>365</v>
          </cell>
          <cell r="R291">
            <v>3910.5735000000004</v>
          </cell>
          <cell r="S291">
            <v>1070</v>
          </cell>
          <cell r="T291">
            <v>15860.986639999999</v>
          </cell>
          <cell r="U291">
            <v>565</v>
          </cell>
          <cell r="V291">
            <v>5011.1545000000006</v>
          </cell>
          <cell r="W291">
            <v>1070</v>
          </cell>
          <cell r="X291">
            <v>16396.573</v>
          </cell>
          <cell r="Y291">
            <v>2340</v>
          </cell>
          <cell r="Z291">
            <v>23450.941800000001</v>
          </cell>
          <cell r="AA291">
            <v>0</v>
          </cell>
          <cell r="AB291">
            <v>0</v>
          </cell>
          <cell r="AC291">
            <v>0</v>
          </cell>
        </row>
        <row r="292">
          <cell r="A292">
            <v>2081512</v>
          </cell>
          <cell r="B292">
            <v>48547806000120</v>
          </cell>
          <cell r="C292" t="str">
            <v>Irmandade Senhor dos Passos e Santa Casa de Misericórdia de Guaratinguetá</v>
          </cell>
          <cell r="D292" t="str">
            <v>TAUBATÉ</v>
          </cell>
          <cell r="E292" t="str">
            <v>GUARATINGUETA</v>
          </cell>
          <cell r="F292" t="str">
            <v>Municipal</v>
          </cell>
          <cell r="G292">
            <v>593</v>
          </cell>
          <cell r="H292" t="str">
            <v>Priv.s. fins lucrativos</v>
          </cell>
          <cell r="I292">
            <v>860</v>
          </cell>
          <cell r="J292">
            <v>9391.4683199999999</v>
          </cell>
          <cell r="K292">
            <v>130</v>
          </cell>
          <cell r="L292">
            <v>1529.2082</v>
          </cell>
          <cell r="M292">
            <v>50</v>
          </cell>
          <cell r="N292">
            <v>509.64799999999997</v>
          </cell>
          <cell r="O292">
            <v>280</v>
          </cell>
          <cell r="P292">
            <v>4347.0111999999999</v>
          </cell>
          <cell r="Q292">
            <v>335</v>
          </cell>
          <cell r="R292">
            <v>3589.1565000000001</v>
          </cell>
          <cell r="S292">
            <v>250</v>
          </cell>
          <cell r="T292">
            <v>3705.8379999999997</v>
          </cell>
          <cell r="U292">
            <v>520</v>
          </cell>
          <cell r="V292">
            <v>4612.0360000000001</v>
          </cell>
          <cell r="W292">
            <v>250</v>
          </cell>
          <cell r="X292">
            <v>3830.9749999999999</v>
          </cell>
          <cell r="Y292">
            <v>350</v>
          </cell>
          <cell r="Z292">
            <v>3507.6195000000002</v>
          </cell>
          <cell r="AA292">
            <v>820</v>
          </cell>
          <cell r="AB292">
            <v>12923.191800000001</v>
          </cell>
          <cell r="AC292">
            <v>500</v>
          </cell>
        </row>
        <row r="293">
          <cell r="A293">
            <v>2081571</v>
          </cell>
          <cell r="B293">
            <v>49017353000193</v>
          </cell>
          <cell r="C293" t="str">
            <v>Hospital Santa Casa de Misericórdia de Riolândia</v>
          </cell>
          <cell r="D293" t="str">
            <v>S. JOSÉ R. PRETO</v>
          </cell>
          <cell r="E293" t="str">
            <v>RIOLANDIA</v>
          </cell>
          <cell r="F293" t="str">
            <v>Municipal</v>
          </cell>
          <cell r="G293">
            <v>2143</v>
          </cell>
          <cell r="H293" t="str">
            <v>Priv.s. fins lucrativos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</row>
        <row r="294">
          <cell r="A294">
            <v>2081644</v>
          </cell>
          <cell r="B294">
            <v>51612828000131</v>
          </cell>
          <cell r="C294" t="str">
            <v>HOSPITAL E MATERNIDADE FREI GALVAO</v>
          </cell>
          <cell r="D294" t="str">
            <v>TAUBATÉ</v>
          </cell>
          <cell r="E294" t="str">
            <v>GUARATINGUETA</v>
          </cell>
          <cell r="F294" t="str">
            <v>Municipal</v>
          </cell>
          <cell r="G294">
            <v>1909</v>
          </cell>
          <cell r="H294" t="str">
            <v>Priv.s. fins lucrativos</v>
          </cell>
          <cell r="I294">
            <v>0</v>
          </cell>
          <cell r="J294">
            <v>0</v>
          </cell>
          <cell r="K294">
            <v>320</v>
          </cell>
          <cell r="L294">
            <v>3764.2048</v>
          </cell>
          <cell r="M294">
            <v>0</v>
          </cell>
          <cell r="N294">
            <v>0</v>
          </cell>
          <cell r="O294">
            <v>180</v>
          </cell>
          <cell r="P294">
            <v>2794.5072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510</v>
          </cell>
          <cell r="AB294">
            <v>8037.5949000000001</v>
          </cell>
          <cell r="AC294">
            <v>310</v>
          </cell>
        </row>
        <row r="295">
          <cell r="A295">
            <v>2081652</v>
          </cell>
          <cell r="B295">
            <v>48433452000193</v>
          </cell>
          <cell r="C295" t="str">
            <v>Santa Casa  de Misericórdia Nossa Senhora das Dores de General Salgado</v>
          </cell>
          <cell r="D295" t="str">
            <v>S. JOSÉ R. PRETO</v>
          </cell>
          <cell r="E295" t="str">
            <v>GENERAL SALGADO</v>
          </cell>
          <cell r="F295" t="str">
            <v>Municipal</v>
          </cell>
          <cell r="G295">
            <v>1988</v>
          </cell>
          <cell r="H295" t="str">
            <v>Priv.s. fins lucrativos</v>
          </cell>
          <cell r="I295">
            <v>15</v>
          </cell>
          <cell r="J295">
            <v>163.80467999999999</v>
          </cell>
          <cell r="K295">
            <v>30</v>
          </cell>
          <cell r="L295">
            <v>352.89420000000001</v>
          </cell>
          <cell r="M295">
            <v>0</v>
          </cell>
          <cell r="N295">
            <v>0</v>
          </cell>
          <cell r="O295">
            <v>20</v>
          </cell>
          <cell r="P295">
            <v>310.50080000000003</v>
          </cell>
          <cell r="Q295">
            <v>5</v>
          </cell>
          <cell r="R295">
            <v>53.569500000000005</v>
          </cell>
          <cell r="S295">
            <v>10</v>
          </cell>
          <cell r="T295">
            <v>148.23352</v>
          </cell>
          <cell r="U295">
            <v>10</v>
          </cell>
          <cell r="V295">
            <v>88.693000000000012</v>
          </cell>
          <cell r="W295">
            <v>10</v>
          </cell>
          <cell r="X295">
            <v>153.239</v>
          </cell>
          <cell r="Y295">
            <v>0</v>
          </cell>
          <cell r="Z295">
            <v>0</v>
          </cell>
          <cell r="AA295">
            <v>50</v>
          </cell>
          <cell r="AB295">
            <v>787.99950000000001</v>
          </cell>
          <cell r="AC295">
            <v>30</v>
          </cell>
        </row>
        <row r="296">
          <cell r="A296">
            <v>2081660</v>
          </cell>
          <cell r="B296">
            <v>47644406000170</v>
          </cell>
          <cell r="C296" t="str">
            <v>Irmandade da Santa Casa de Ipaussu</v>
          </cell>
          <cell r="D296" t="str">
            <v>MARÍLIA</v>
          </cell>
          <cell r="E296" t="str">
            <v>IPAUSSU</v>
          </cell>
          <cell r="F296" t="str">
            <v>Municipal</v>
          </cell>
          <cell r="G296">
            <v>2363</v>
          </cell>
          <cell r="H296" t="str">
            <v>Priv.s. fins lucrativos</v>
          </cell>
          <cell r="I296">
            <v>1345</v>
          </cell>
          <cell r="J296">
            <v>14687.81964</v>
          </cell>
          <cell r="K296">
            <v>720</v>
          </cell>
          <cell r="L296">
            <v>8469.4608000000007</v>
          </cell>
          <cell r="M296">
            <v>390</v>
          </cell>
          <cell r="N296">
            <v>3975.2543999999998</v>
          </cell>
          <cell r="O296">
            <v>530</v>
          </cell>
          <cell r="P296">
            <v>8228.271200000001</v>
          </cell>
          <cell r="Q296">
            <v>530</v>
          </cell>
          <cell r="R296">
            <v>5678.3670000000002</v>
          </cell>
          <cell r="S296">
            <v>230</v>
          </cell>
          <cell r="T296">
            <v>3409.3709600000002</v>
          </cell>
          <cell r="U296">
            <v>820</v>
          </cell>
          <cell r="V296">
            <v>7272.8260000000009</v>
          </cell>
          <cell r="W296">
            <v>230</v>
          </cell>
          <cell r="X296">
            <v>3524.4969999999998</v>
          </cell>
          <cell r="Y296">
            <v>2610</v>
          </cell>
          <cell r="Z296">
            <v>26156.8197</v>
          </cell>
          <cell r="AA296">
            <v>1530</v>
          </cell>
          <cell r="AB296">
            <v>24112.7847</v>
          </cell>
          <cell r="AC296">
            <v>940</v>
          </cell>
        </row>
        <row r="297">
          <cell r="A297">
            <v>2081717</v>
          </cell>
          <cell r="B297">
            <v>47544663000130</v>
          </cell>
          <cell r="C297" t="str">
            <v>IRMANDADE SANTA CASA DE MISERICORDIA DE DESCALVADO</v>
          </cell>
          <cell r="D297" t="str">
            <v>ARARAQUARA</v>
          </cell>
          <cell r="E297" t="str">
            <v>DESCALVADO</v>
          </cell>
          <cell r="F297" t="str">
            <v>Municipal</v>
          </cell>
          <cell r="G297">
            <v>1906</v>
          </cell>
          <cell r="H297" t="str">
            <v>Priv.s. fins lucrativos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40</v>
          </cell>
          <cell r="P297">
            <v>621.00160000000005</v>
          </cell>
          <cell r="Q297">
            <v>0</v>
          </cell>
          <cell r="R297">
            <v>0</v>
          </cell>
          <cell r="S297">
            <v>80</v>
          </cell>
          <cell r="T297">
            <v>1185.86816</v>
          </cell>
          <cell r="U297">
            <v>0</v>
          </cell>
          <cell r="V297">
            <v>0</v>
          </cell>
          <cell r="W297">
            <v>80</v>
          </cell>
          <cell r="X297">
            <v>1225.912</v>
          </cell>
          <cell r="Y297">
            <v>0</v>
          </cell>
          <cell r="Z297">
            <v>0</v>
          </cell>
          <cell r="AA297">
            <v>100</v>
          </cell>
          <cell r="AB297">
            <v>1575.999</v>
          </cell>
          <cell r="AC297">
            <v>60</v>
          </cell>
        </row>
        <row r="298">
          <cell r="A298">
            <v>2081784</v>
          </cell>
          <cell r="B298">
            <v>45775608000126</v>
          </cell>
          <cell r="C298" t="str">
            <v>HOSPITAL SANTA THEREZINHA</v>
          </cell>
          <cell r="D298" t="str">
            <v>BAURU</v>
          </cell>
          <cell r="E298" t="str">
            <v>BROTAS</v>
          </cell>
          <cell r="F298" t="str">
            <v>Municipal</v>
          </cell>
          <cell r="G298">
            <v>2306</v>
          </cell>
          <cell r="H298" t="str">
            <v>Priv.s. fins lucrativos</v>
          </cell>
          <cell r="I298">
            <v>15</v>
          </cell>
          <cell r="J298">
            <v>163.80467999999999</v>
          </cell>
          <cell r="K298">
            <v>15</v>
          </cell>
          <cell r="L298">
            <v>176.44710000000001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5</v>
          </cell>
          <cell r="R298">
            <v>53.569500000000005</v>
          </cell>
          <cell r="S298">
            <v>30</v>
          </cell>
          <cell r="T298">
            <v>444.70056</v>
          </cell>
          <cell r="U298">
            <v>10</v>
          </cell>
          <cell r="V298">
            <v>88.693000000000012</v>
          </cell>
          <cell r="W298">
            <v>30</v>
          </cell>
          <cell r="X298">
            <v>459.71699999999998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</row>
        <row r="299">
          <cell r="A299">
            <v>2081814</v>
          </cell>
          <cell r="B299">
            <v>48467054000198</v>
          </cell>
          <cell r="C299" t="str">
            <v>SANTA CASA DE MISERICORDIA DE GUARARAPES</v>
          </cell>
          <cell r="D299" t="str">
            <v>ARAÇATUBA</v>
          </cell>
          <cell r="E299" t="str">
            <v>GUARARAPES</v>
          </cell>
          <cell r="F299" t="str">
            <v>Municipal</v>
          </cell>
          <cell r="G299">
            <v>1989</v>
          </cell>
          <cell r="H299" t="str">
            <v>Priv.s. fins lucrativos</v>
          </cell>
          <cell r="I299">
            <v>75</v>
          </cell>
          <cell r="J299">
            <v>819.02339999999992</v>
          </cell>
          <cell r="K299">
            <v>15</v>
          </cell>
          <cell r="L299">
            <v>176.44710000000001</v>
          </cell>
          <cell r="M299">
            <v>0</v>
          </cell>
          <cell r="N299">
            <v>0</v>
          </cell>
          <cell r="O299">
            <v>37</v>
          </cell>
          <cell r="P299">
            <v>574.42647999999997</v>
          </cell>
          <cell r="Q299">
            <v>30</v>
          </cell>
          <cell r="R299">
            <v>321.41700000000003</v>
          </cell>
          <cell r="S299">
            <v>60</v>
          </cell>
          <cell r="T299">
            <v>889.40111999999999</v>
          </cell>
          <cell r="U299">
            <v>45</v>
          </cell>
          <cell r="V299">
            <v>399.11850000000004</v>
          </cell>
          <cell r="W299">
            <v>60</v>
          </cell>
          <cell r="X299">
            <v>919.43399999999997</v>
          </cell>
          <cell r="Y299">
            <v>0</v>
          </cell>
          <cell r="Z299">
            <v>0</v>
          </cell>
          <cell r="AA299">
            <v>99</v>
          </cell>
          <cell r="AB299">
            <v>1560.23901</v>
          </cell>
          <cell r="AC299">
            <v>60</v>
          </cell>
        </row>
        <row r="300">
          <cell r="A300">
            <v>2081903</v>
          </cell>
          <cell r="B300">
            <v>72863665000130</v>
          </cell>
          <cell r="C300" t="str">
            <v xml:space="preserve">Hospital de Caridade de Vargem Grande do Sul </v>
          </cell>
          <cell r="D300" t="str">
            <v>S. JOÃO B. VISTA</v>
          </cell>
          <cell r="E300" t="str">
            <v>VARGEM GRANDE DO SUL</v>
          </cell>
          <cell r="F300" t="str">
            <v>Municipal</v>
          </cell>
          <cell r="G300">
            <v>2081</v>
          </cell>
          <cell r="H300" t="str">
            <v>Priv.s. fins lucrativos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40</v>
          </cell>
          <cell r="P300">
            <v>621.00160000000005</v>
          </cell>
          <cell r="Q300">
            <v>0</v>
          </cell>
          <cell r="R300">
            <v>0</v>
          </cell>
          <cell r="S300">
            <v>10</v>
          </cell>
          <cell r="T300">
            <v>148.23352</v>
          </cell>
          <cell r="U300">
            <v>0</v>
          </cell>
          <cell r="V300">
            <v>0</v>
          </cell>
          <cell r="W300">
            <v>10</v>
          </cell>
          <cell r="X300">
            <v>153.239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</row>
        <row r="301">
          <cell r="A301">
            <v>2082098</v>
          </cell>
          <cell r="B301">
            <v>43723907000191</v>
          </cell>
          <cell r="C301" t="str">
            <v>Hospital "Dr. Adhemar de Barros"</v>
          </cell>
          <cell r="D301" t="str">
            <v>SOROCABA</v>
          </cell>
          <cell r="E301" t="str">
            <v>APIAI</v>
          </cell>
          <cell r="F301" t="str">
            <v>Municipal</v>
          </cell>
          <cell r="G301">
            <v>2140</v>
          </cell>
          <cell r="H301" t="str">
            <v>Priv.s. fins lucrativos</v>
          </cell>
          <cell r="I301">
            <v>90</v>
          </cell>
          <cell r="J301">
            <v>982.82807999999989</v>
          </cell>
          <cell r="K301">
            <v>15</v>
          </cell>
          <cell r="L301">
            <v>176.44710000000001</v>
          </cell>
          <cell r="M301">
            <v>0</v>
          </cell>
          <cell r="N301">
            <v>0</v>
          </cell>
          <cell r="O301">
            <v>20</v>
          </cell>
          <cell r="P301">
            <v>310.50080000000003</v>
          </cell>
          <cell r="Q301">
            <v>35</v>
          </cell>
          <cell r="R301">
            <v>374.98650000000004</v>
          </cell>
          <cell r="S301">
            <v>60</v>
          </cell>
          <cell r="T301">
            <v>889.40111999999999</v>
          </cell>
          <cell r="U301">
            <v>55</v>
          </cell>
          <cell r="V301">
            <v>487.81150000000002</v>
          </cell>
          <cell r="W301">
            <v>60</v>
          </cell>
          <cell r="X301">
            <v>919.43399999999997</v>
          </cell>
          <cell r="Y301">
            <v>0</v>
          </cell>
          <cell r="Z301">
            <v>0</v>
          </cell>
          <cell r="AA301">
            <v>30</v>
          </cell>
          <cell r="AB301">
            <v>472.79970000000003</v>
          </cell>
          <cell r="AC301">
            <v>0</v>
          </cell>
        </row>
        <row r="302">
          <cell r="A302">
            <v>2082128</v>
          </cell>
          <cell r="B302">
            <v>46020301000269</v>
          </cell>
          <cell r="C302" t="str">
            <v>Sociedade Campineira de Educação e Instrução - Hospital e Maternidade Celso Pierro (Hospital PUC Campinas)</v>
          </cell>
          <cell r="D302" t="str">
            <v>CAMPINAS</v>
          </cell>
          <cell r="E302" t="str">
            <v>CAMPINAS</v>
          </cell>
          <cell r="F302" t="str">
            <v>Municipal</v>
          </cell>
          <cell r="G302">
            <v>1847</v>
          </cell>
          <cell r="H302" t="str">
            <v>Priv.s. fins lucrativos</v>
          </cell>
          <cell r="I302">
            <v>4790</v>
          </cell>
          <cell r="J302">
            <v>52308.294479999997</v>
          </cell>
          <cell r="K302">
            <v>2870</v>
          </cell>
          <cell r="L302">
            <v>33760.211799999997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1875</v>
          </cell>
          <cell r="R302">
            <v>20088.5625</v>
          </cell>
          <cell r="S302">
            <v>1750</v>
          </cell>
          <cell r="T302">
            <v>25940.865999999998</v>
          </cell>
          <cell r="U302">
            <v>2910</v>
          </cell>
          <cell r="V302">
            <v>25809.663000000004</v>
          </cell>
          <cell r="W302">
            <v>1750</v>
          </cell>
          <cell r="X302">
            <v>26816.825000000001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</row>
        <row r="303">
          <cell r="A303">
            <v>2082519</v>
          </cell>
          <cell r="B303">
            <v>53638649000107</v>
          </cell>
          <cell r="C303" t="str">
            <v xml:space="preserve">Santa casa de misericórdia de paraguaçu paulista </v>
          </cell>
          <cell r="D303" t="str">
            <v>MARÍLIA</v>
          </cell>
          <cell r="E303" t="str">
            <v>PARAGUACU PAULISTA</v>
          </cell>
          <cell r="F303" t="str">
            <v>Municipal</v>
          </cell>
          <cell r="G303">
            <v>1807</v>
          </cell>
          <cell r="H303" t="str">
            <v>Priv.s. fins lucrativos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350</v>
          </cell>
          <cell r="P303">
            <v>5433.7640000000001</v>
          </cell>
          <cell r="Q303">
            <v>0</v>
          </cell>
          <cell r="R303">
            <v>0</v>
          </cell>
          <cell r="S303">
            <v>289</v>
          </cell>
          <cell r="T303">
            <v>4283.9487280000003</v>
          </cell>
          <cell r="U303">
            <v>0</v>
          </cell>
          <cell r="V303">
            <v>0</v>
          </cell>
          <cell r="W303">
            <v>290</v>
          </cell>
          <cell r="X303">
            <v>4443.9309999999996</v>
          </cell>
          <cell r="Y303">
            <v>0</v>
          </cell>
          <cell r="Z303">
            <v>0</v>
          </cell>
          <cell r="AA303">
            <v>1020</v>
          </cell>
          <cell r="AB303">
            <v>16075.1898</v>
          </cell>
          <cell r="AC303">
            <v>630</v>
          </cell>
        </row>
        <row r="304">
          <cell r="A304">
            <v>2082527</v>
          </cell>
          <cell r="B304">
            <v>43964931000112</v>
          </cell>
          <cell r="C304" t="str">
            <v>Irmandade da Santa Casa de Misericórdia de Araraquara</v>
          </cell>
          <cell r="D304" t="str">
            <v>ARARAQUARA</v>
          </cell>
          <cell r="E304" t="str">
            <v>ARARAQUARA</v>
          </cell>
          <cell r="F304" t="str">
            <v>Municipal</v>
          </cell>
          <cell r="G304">
            <v>1944</v>
          </cell>
          <cell r="H304" t="str">
            <v>Priv.s. fins lucrativos</v>
          </cell>
          <cell r="I304">
            <v>315</v>
          </cell>
          <cell r="J304">
            <v>3439.8982799999999</v>
          </cell>
          <cell r="K304">
            <v>1180</v>
          </cell>
          <cell r="L304">
            <v>13880.5052</v>
          </cell>
          <cell r="M304">
            <v>3100</v>
          </cell>
          <cell r="N304">
            <v>31598.175999999999</v>
          </cell>
          <cell r="O304">
            <v>1880</v>
          </cell>
          <cell r="P304">
            <v>29187.075200000003</v>
          </cell>
          <cell r="Q304">
            <v>125</v>
          </cell>
          <cell r="R304">
            <v>1339.2375000000002</v>
          </cell>
          <cell r="S304">
            <v>540</v>
          </cell>
          <cell r="T304">
            <v>8004.6100800000004</v>
          </cell>
          <cell r="U304">
            <v>190</v>
          </cell>
          <cell r="V304">
            <v>1685.1670000000001</v>
          </cell>
          <cell r="W304">
            <v>530</v>
          </cell>
          <cell r="X304">
            <v>8121.6670000000004</v>
          </cell>
          <cell r="Y304">
            <v>20698</v>
          </cell>
          <cell r="Z304">
            <v>207430.59546000001</v>
          </cell>
          <cell r="AA304">
            <v>5470</v>
          </cell>
          <cell r="AB304">
            <v>86207.145300000004</v>
          </cell>
          <cell r="AC304">
            <v>3390</v>
          </cell>
        </row>
        <row r="305">
          <cell r="A305">
            <v>2082551</v>
          </cell>
          <cell r="B305">
            <v>48321038000192</v>
          </cell>
          <cell r="C305" t="str">
            <v>SANTA CASA DE MISERICÓRDIA DE IBIRÁ</v>
          </cell>
          <cell r="D305" t="str">
            <v>S. JOSÉ R. PRETO</v>
          </cell>
          <cell r="E305" t="str">
            <v>IBIRA</v>
          </cell>
          <cell r="F305" t="str">
            <v>Municipal</v>
          </cell>
          <cell r="G305">
            <v>1800</v>
          </cell>
          <cell r="H305" t="str">
            <v>Priv.s. fins lucrativos</v>
          </cell>
          <cell r="I305">
            <v>30</v>
          </cell>
          <cell r="J305">
            <v>327.60935999999998</v>
          </cell>
          <cell r="K305">
            <v>15</v>
          </cell>
          <cell r="L305">
            <v>176.44710000000001</v>
          </cell>
          <cell r="M305">
            <v>70</v>
          </cell>
          <cell r="N305">
            <v>713.50720000000001</v>
          </cell>
          <cell r="O305">
            <v>0</v>
          </cell>
          <cell r="P305">
            <v>0</v>
          </cell>
          <cell r="Q305">
            <v>10</v>
          </cell>
          <cell r="R305">
            <v>107.13900000000001</v>
          </cell>
          <cell r="S305">
            <v>50</v>
          </cell>
          <cell r="T305">
            <v>741.16759999999999</v>
          </cell>
          <cell r="U305">
            <v>20</v>
          </cell>
          <cell r="V305">
            <v>177.38600000000002</v>
          </cell>
          <cell r="W305">
            <v>50</v>
          </cell>
          <cell r="X305">
            <v>766.19500000000005</v>
          </cell>
          <cell r="Y305">
            <v>40</v>
          </cell>
          <cell r="Z305">
            <v>400.87080000000003</v>
          </cell>
          <cell r="AA305">
            <v>0</v>
          </cell>
          <cell r="AB305">
            <v>0</v>
          </cell>
          <cell r="AC305">
            <v>0</v>
          </cell>
        </row>
        <row r="306">
          <cell r="A306">
            <v>2082586</v>
          </cell>
          <cell r="B306">
            <v>53338992000128</v>
          </cell>
          <cell r="C306" t="str">
            <v>Irmandade da Santa Casa de Misericordia de Osvaldo Cruz</v>
          </cell>
          <cell r="D306" t="str">
            <v>MARÍLIA</v>
          </cell>
          <cell r="E306" t="str">
            <v>OSVALDO CRUZ</v>
          </cell>
          <cell r="F306" t="str">
            <v>Municipal</v>
          </cell>
          <cell r="G306">
            <v>1834</v>
          </cell>
          <cell r="H306" t="str">
            <v>Priv.s. fins lucrativos</v>
          </cell>
          <cell r="I306">
            <v>300</v>
          </cell>
          <cell r="J306">
            <v>3276.0935999999997</v>
          </cell>
          <cell r="K306">
            <v>320</v>
          </cell>
          <cell r="L306">
            <v>3764.2048</v>
          </cell>
          <cell r="M306">
            <v>0</v>
          </cell>
          <cell r="N306">
            <v>0</v>
          </cell>
          <cell r="O306">
            <v>90</v>
          </cell>
          <cell r="P306">
            <v>1397.2536</v>
          </cell>
          <cell r="Q306">
            <v>115</v>
          </cell>
          <cell r="R306">
            <v>1232.0985000000001</v>
          </cell>
          <cell r="S306">
            <v>290</v>
          </cell>
          <cell r="T306">
            <v>4298.7720799999997</v>
          </cell>
          <cell r="U306">
            <v>180</v>
          </cell>
          <cell r="V306">
            <v>1596.4740000000002</v>
          </cell>
          <cell r="W306">
            <v>290</v>
          </cell>
          <cell r="X306">
            <v>4443.9309999999996</v>
          </cell>
          <cell r="Y306">
            <v>0</v>
          </cell>
          <cell r="Z306">
            <v>0</v>
          </cell>
          <cell r="AA306">
            <v>250</v>
          </cell>
          <cell r="AB306">
            <v>3939.9974999999999</v>
          </cell>
          <cell r="AC306">
            <v>160</v>
          </cell>
        </row>
        <row r="307">
          <cell r="A307">
            <v>2082632</v>
          </cell>
          <cell r="B307">
            <v>44745024000145</v>
          </cell>
          <cell r="C307" t="str">
            <v>Associação do Hospital e Maternidade São José de Barra Bonita</v>
          </cell>
          <cell r="D307" t="str">
            <v>BAURU</v>
          </cell>
          <cell r="E307" t="str">
            <v>BARRA BONITA</v>
          </cell>
          <cell r="F307" t="str">
            <v>Municipal</v>
          </cell>
          <cell r="G307">
            <v>1844</v>
          </cell>
          <cell r="H307" t="str">
            <v>Priv.s. fins lucrativos</v>
          </cell>
          <cell r="I307">
            <v>0</v>
          </cell>
          <cell r="J307">
            <v>0</v>
          </cell>
          <cell r="K307">
            <v>190</v>
          </cell>
          <cell r="L307">
            <v>2234.9965999999999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150</v>
          </cell>
          <cell r="T307">
            <v>2223.5028000000002</v>
          </cell>
          <cell r="U307">
            <v>0</v>
          </cell>
          <cell r="V307">
            <v>0</v>
          </cell>
          <cell r="W307">
            <v>140</v>
          </cell>
          <cell r="X307">
            <v>2145.346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</row>
        <row r="308">
          <cell r="A308">
            <v>2082640</v>
          </cell>
          <cell r="B308">
            <v>49270671000161</v>
          </cell>
          <cell r="C308" t="str">
            <v>Santa Casa de Caridade e Maternidade de Ibitinga</v>
          </cell>
          <cell r="D308" t="str">
            <v>ARARAQUARA</v>
          </cell>
          <cell r="E308" t="str">
            <v>IBITINGA</v>
          </cell>
          <cell r="F308" t="str">
            <v>Municipal</v>
          </cell>
          <cell r="G308">
            <v>2011</v>
          </cell>
          <cell r="H308" t="str">
            <v>Priv.s. fins lucrativos</v>
          </cell>
          <cell r="I308">
            <v>120</v>
          </cell>
          <cell r="J308">
            <v>1310.4374399999999</v>
          </cell>
          <cell r="K308">
            <v>50</v>
          </cell>
          <cell r="L308">
            <v>588.15700000000004</v>
          </cell>
          <cell r="M308">
            <v>0</v>
          </cell>
          <cell r="N308">
            <v>0</v>
          </cell>
          <cell r="O308">
            <v>180</v>
          </cell>
          <cell r="P308">
            <v>2794.5072</v>
          </cell>
          <cell r="Q308">
            <v>45</v>
          </cell>
          <cell r="R308">
            <v>482.12550000000005</v>
          </cell>
          <cell r="S308">
            <v>190</v>
          </cell>
          <cell r="T308">
            <v>2816.4368800000002</v>
          </cell>
          <cell r="U308">
            <v>75</v>
          </cell>
          <cell r="V308">
            <v>665.1975000000001</v>
          </cell>
          <cell r="W308">
            <v>190</v>
          </cell>
          <cell r="X308">
            <v>2911.5410000000002</v>
          </cell>
          <cell r="Y308">
            <v>0</v>
          </cell>
          <cell r="Z308">
            <v>0</v>
          </cell>
          <cell r="AA308">
            <v>510</v>
          </cell>
          <cell r="AB308">
            <v>8037.5949000000001</v>
          </cell>
          <cell r="AC308">
            <v>310</v>
          </cell>
        </row>
        <row r="309">
          <cell r="A309">
            <v>2082721</v>
          </cell>
          <cell r="B309" t="str">
            <v>70.945.936/001-70</v>
          </cell>
          <cell r="C309" t="str">
            <v>Irmandade da Santa Casa de Misericórdia de São Roque - Hospital e Maternidade Sotero de Souza</v>
          </cell>
          <cell r="D309" t="str">
            <v>SOROCABA</v>
          </cell>
          <cell r="E309" t="str">
            <v>SAO ROQUE</v>
          </cell>
          <cell r="F309" t="str">
            <v>Municipal</v>
          </cell>
          <cell r="G309">
            <v>2154</v>
          </cell>
          <cell r="H309" t="str">
            <v>Priv.s. fins lucrativos</v>
          </cell>
          <cell r="I309">
            <v>1065</v>
          </cell>
          <cell r="J309">
            <v>11630.13228</v>
          </cell>
          <cell r="K309">
            <v>110</v>
          </cell>
          <cell r="L309">
            <v>1293.9454000000001</v>
          </cell>
          <cell r="M309">
            <v>50</v>
          </cell>
          <cell r="N309">
            <v>509.64799999999997</v>
          </cell>
          <cell r="O309">
            <v>0</v>
          </cell>
          <cell r="P309">
            <v>0</v>
          </cell>
          <cell r="Q309">
            <v>415</v>
          </cell>
          <cell r="R309">
            <v>4446.2685000000001</v>
          </cell>
          <cell r="S309">
            <v>270</v>
          </cell>
          <cell r="T309">
            <v>4002.3050400000002</v>
          </cell>
          <cell r="U309">
            <v>645</v>
          </cell>
          <cell r="V309">
            <v>5720.6985000000004</v>
          </cell>
          <cell r="W309">
            <v>270</v>
          </cell>
          <cell r="X309">
            <v>4137.4530000000004</v>
          </cell>
          <cell r="Y309">
            <v>334</v>
          </cell>
          <cell r="Z309">
            <v>3347.2711800000002</v>
          </cell>
          <cell r="AA309">
            <v>0</v>
          </cell>
          <cell r="AB309">
            <v>0</v>
          </cell>
          <cell r="AC309">
            <v>0</v>
          </cell>
        </row>
        <row r="310">
          <cell r="A310">
            <v>2082748</v>
          </cell>
          <cell r="B310">
            <v>43600261000155</v>
          </cell>
          <cell r="C310" t="str">
            <v>IRMANDADE SANTA CASA DE ANGATUBA</v>
          </cell>
          <cell r="D310" t="str">
            <v>SOROCABA</v>
          </cell>
          <cell r="E310" t="str">
            <v>ANGATUBA</v>
          </cell>
          <cell r="F310" t="str">
            <v>Municipal</v>
          </cell>
          <cell r="G310">
            <v>2114</v>
          </cell>
          <cell r="H310" t="str">
            <v>Priv.s. fins lucrativos</v>
          </cell>
          <cell r="I310">
            <v>20</v>
          </cell>
          <cell r="J310">
            <v>218.40623999999997</v>
          </cell>
          <cell r="K310">
            <v>0</v>
          </cell>
          <cell r="L310">
            <v>0</v>
          </cell>
          <cell r="M310">
            <v>20</v>
          </cell>
          <cell r="N310">
            <v>203.85919999999999</v>
          </cell>
          <cell r="O310">
            <v>0</v>
          </cell>
          <cell r="P310">
            <v>0</v>
          </cell>
          <cell r="Q310">
            <v>5</v>
          </cell>
          <cell r="R310">
            <v>53.569500000000005</v>
          </cell>
          <cell r="S310">
            <v>40</v>
          </cell>
          <cell r="T310">
            <v>592.93407999999999</v>
          </cell>
          <cell r="U310">
            <v>10</v>
          </cell>
          <cell r="V310">
            <v>88.693000000000012</v>
          </cell>
          <cell r="W310">
            <v>40</v>
          </cell>
          <cell r="X310">
            <v>612.95600000000002</v>
          </cell>
          <cell r="Y310">
            <v>60</v>
          </cell>
          <cell r="Z310">
            <v>601.30619999999999</v>
          </cell>
          <cell r="AA310">
            <v>0</v>
          </cell>
          <cell r="AB310">
            <v>0</v>
          </cell>
          <cell r="AC310">
            <v>0</v>
          </cell>
        </row>
        <row r="311">
          <cell r="A311">
            <v>2082853</v>
          </cell>
          <cell r="B311">
            <v>44945962000199</v>
          </cell>
          <cell r="C311" t="str">
            <v>SANTA CASA DE MISERICÓRDIA E ASILO DOS POBRES DE BATATAIS</v>
          </cell>
          <cell r="D311" t="str">
            <v>RIBEIRÃO PRETO</v>
          </cell>
          <cell r="E311" t="str">
            <v>BATATAIS</v>
          </cell>
          <cell r="F311" t="str">
            <v>Municipal</v>
          </cell>
          <cell r="G311">
            <v>1948</v>
          </cell>
          <cell r="H311" t="str">
            <v>Priv.s. fins lucrativos</v>
          </cell>
          <cell r="I311">
            <v>600</v>
          </cell>
          <cell r="J311">
            <v>6552.1871999999994</v>
          </cell>
          <cell r="K311">
            <v>0</v>
          </cell>
          <cell r="L311">
            <v>0</v>
          </cell>
          <cell r="M311">
            <v>1040</v>
          </cell>
          <cell r="N311">
            <v>10600.678399999999</v>
          </cell>
          <cell r="O311">
            <v>700</v>
          </cell>
          <cell r="P311">
            <v>10867.528</v>
          </cell>
          <cell r="Q311">
            <v>235</v>
          </cell>
          <cell r="R311">
            <v>2517.7665000000002</v>
          </cell>
          <cell r="S311">
            <v>389</v>
          </cell>
          <cell r="T311">
            <v>5766.2839279999998</v>
          </cell>
          <cell r="U311">
            <v>365</v>
          </cell>
          <cell r="V311">
            <v>3237.2945000000004</v>
          </cell>
          <cell r="W311">
            <v>386</v>
          </cell>
          <cell r="X311">
            <v>5915.0254000000004</v>
          </cell>
          <cell r="Y311">
            <v>6960</v>
          </cell>
          <cell r="Z311">
            <v>69751.519199999995</v>
          </cell>
          <cell r="AA311">
            <v>2040</v>
          </cell>
          <cell r="AB311">
            <v>32150.3796</v>
          </cell>
          <cell r="AC311">
            <v>1260</v>
          </cell>
        </row>
        <row r="312">
          <cell r="A312">
            <v>2082888</v>
          </cell>
          <cell r="B312">
            <v>56384183000140</v>
          </cell>
          <cell r="C312" t="str">
            <v>Irmandade da Santa Casa de Misericordia de Rio Claro</v>
          </cell>
          <cell r="D312" t="str">
            <v>PIRACICABA</v>
          </cell>
          <cell r="E312" t="str">
            <v>RIO CLARO</v>
          </cell>
          <cell r="F312" t="str">
            <v>Municipal</v>
          </cell>
          <cell r="G312">
            <v>1789</v>
          </cell>
          <cell r="H312" t="str">
            <v>Priv.s. fins lucrativos</v>
          </cell>
          <cell r="I312">
            <v>120</v>
          </cell>
          <cell r="J312">
            <v>1310.4374399999999</v>
          </cell>
          <cell r="K312">
            <v>795</v>
          </cell>
          <cell r="L312">
            <v>9351.6962999999996</v>
          </cell>
          <cell r="M312">
            <v>520</v>
          </cell>
          <cell r="N312">
            <v>5300.3391999999994</v>
          </cell>
          <cell r="O312">
            <v>350</v>
          </cell>
          <cell r="P312">
            <v>5433.7640000000001</v>
          </cell>
          <cell r="Q312">
            <v>45</v>
          </cell>
          <cell r="R312">
            <v>482.12550000000005</v>
          </cell>
          <cell r="S312">
            <v>1360</v>
          </cell>
          <cell r="T312">
            <v>20159.758719999998</v>
          </cell>
          <cell r="U312">
            <v>75</v>
          </cell>
          <cell r="V312">
            <v>665.1975000000001</v>
          </cell>
          <cell r="W312">
            <v>1360</v>
          </cell>
          <cell r="X312">
            <v>20840.504000000001</v>
          </cell>
          <cell r="Y312">
            <v>3480</v>
          </cell>
          <cell r="Z312">
            <v>34875.759599999998</v>
          </cell>
          <cell r="AA312">
            <v>1020</v>
          </cell>
          <cell r="AB312">
            <v>16075.1898</v>
          </cell>
          <cell r="AC312">
            <v>630</v>
          </cell>
        </row>
        <row r="313">
          <cell r="A313">
            <v>2082934</v>
          </cell>
          <cell r="B313">
            <v>51504132000191</v>
          </cell>
          <cell r="C313" t="str">
            <v>Santa Casa de Misericórdia de Taguaí</v>
          </cell>
          <cell r="D313" t="str">
            <v>BAURU</v>
          </cell>
          <cell r="E313" t="str">
            <v>TAGUAI</v>
          </cell>
          <cell r="F313" t="str">
            <v>Municipal</v>
          </cell>
          <cell r="G313">
            <v>1782</v>
          </cell>
          <cell r="H313" t="str">
            <v>Priv.s. fins lucrativos</v>
          </cell>
          <cell r="I313">
            <v>30</v>
          </cell>
          <cell r="J313">
            <v>327.60935999999998</v>
          </cell>
          <cell r="K313">
            <v>5</v>
          </cell>
          <cell r="L313">
            <v>58.8157</v>
          </cell>
          <cell r="M313">
            <v>0</v>
          </cell>
          <cell r="N313">
            <v>0</v>
          </cell>
          <cell r="O313">
            <v>20</v>
          </cell>
          <cell r="P313">
            <v>310.50080000000003</v>
          </cell>
          <cell r="Q313">
            <v>10</v>
          </cell>
          <cell r="R313">
            <v>107.13900000000001</v>
          </cell>
          <cell r="S313">
            <v>10</v>
          </cell>
          <cell r="T313">
            <v>148.23352</v>
          </cell>
          <cell r="U313">
            <v>20</v>
          </cell>
          <cell r="V313">
            <v>177.38600000000002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</row>
        <row r="314">
          <cell r="A314">
            <v>2083116</v>
          </cell>
          <cell r="B314">
            <v>5204924400162</v>
          </cell>
          <cell r="C314" t="str">
            <v>Irmandade da Santa Casa de Misericordia de Marilia</v>
          </cell>
          <cell r="D314" t="str">
            <v>MARÍLIA</v>
          </cell>
          <cell r="E314" t="str">
            <v>MARILIA</v>
          </cell>
          <cell r="F314" t="str">
            <v>Municipal</v>
          </cell>
          <cell r="G314">
            <v>1774</v>
          </cell>
          <cell r="H314" t="str">
            <v>Priv.s. fins lucrativos</v>
          </cell>
          <cell r="I314">
            <v>1315</v>
          </cell>
          <cell r="J314">
            <v>14360.210279999999</v>
          </cell>
          <cell r="K314">
            <v>50</v>
          </cell>
          <cell r="L314">
            <v>588.15700000000004</v>
          </cell>
          <cell r="M314">
            <v>0</v>
          </cell>
          <cell r="N314">
            <v>0</v>
          </cell>
          <cell r="O314">
            <v>70</v>
          </cell>
          <cell r="P314">
            <v>1086.7528</v>
          </cell>
          <cell r="Q314">
            <v>515</v>
          </cell>
          <cell r="R314">
            <v>5517.6585000000005</v>
          </cell>
          <cell r="S314">
            <v>580</v>
          </cell>
          <cell r="T314">
            <v>8597.5441599999995</v>
          </cell>
          <cell r="U314">
            <v>800</v>
          </cell>
          <cell r="V314">
            <v>7095.4400000000005</v>
          </cell>
          <cell r="W314">
            <v>580</v>
          </cell>
          <cell r="X314">
            <v>8887.8619999999992</v>
          </cell>
          <cell r="Y314">
            <v>0</v>
          </cell>
          <cell r="Z314">
            <v>0</v>
          </cell>
          <cell r="AA314">
            <v>200</v>
          </cell>
          <cell r="AB314">
            <v>3151.998</v>
          </cell>
          <cell r="AC314">
            <v>130</v>
          </cell>
        </row>
        <row r="315">
          <cell r="A315">
            <v>2083140</v>
          </cell>
          <cell r="B315">
            <v>56898356000149</v>
          </cell>
          <cell r="C315" t="str">
            <v>IRMANDADE DA SANTA CASA DE MISERICÓRDIA DE SANTA ISABEL</v>
          </cell>
          <cell r="D315" t="str">
            <v>GRANDE S. PAULO</v>
          </cell>
          <cell r="E315" t="str">
            <v>SANTA ISABEL</v>
          </cell>
          <cell r="F315" t="str">
            <v>Municipal</v>
          </cell>
          <cell r="G315">
            <v>2035</v>
          </cell>
          <cell r="H315" t="str">
            <v>Priv.s. fins lucrativos</v>
          </cell>
          <cell r="I315">
            <v>90</v>
          </cell>
          <cell r="J315">
            <v>982.82807999999989</v>
          </cell>
          <cell r="K315">
            <v>30</v>
          </cell>
          <cell r="L315">
            <v>352.89420000000001</v>
          </cell>
          <cell r="M315">
            <v>20</v>
          </cell>
          <cell r="N315">
            <v>203.85919999999999</v>
          </cell>
          <cell r="O315">
            <v>0</v>
          </cell>
          <cell r="P315">
            <v>0</v>
          </cell>
          <cell r="Q315">
            <v>35</v>
          </cell>
          <cell r="R315">
            <v>374.98650000000004</v>
          </cell>
          <cell r="S315">
            <v>120</v>
          </cell>
          <cell r="T315">
            <v>1778.80224</v>
          </cell>
          <cell r="U315">
            <v>55</v>
          </cell>
          <cell r="V315">
            <v>487.81150000000002</v>
          </cell>
          <cell r="W315">
            <v>110</v>
          </cell>
          <cell r="X315">
            <v>1685.6289999999999</v>
          </cell>
          <cell r="Y315">
            <v>130</v>
          </cell>
          <cell r="Z315">
            <v>1302.8300999999999</v>
          </cell>
          <cell r="AA315">
            <v>0</v>
          </cell>
          <cell r="AB315">
            <v>0</v>
          </cell>
          <cell r="AC315">
            <v>0</v>
          </cell>
        </row>
        <row r="316">
          <cell r="A316">
            <v>2083175</v>
          </cell>
          <cell r="B316">
            <v>54022967000101</v>
          </cell>
          <cell r="C316" t="str">
            <v>Santa Casa de Misericordia de Piedade</v>
          </cell>
          <cell r="D316" t="str">
            <v>SOROCABA</v>
          </cell>
          <cell r="E316" t="str">
            <v>PIEDADE</v>
          </cell>
          <cell r="F316" t="str">
            <v>Municipal</v>
          </cell>
          <cell r="G316">
            <v>2023</v>
          </cell>
          <cell r="H316" t="str">
            <v>Priv.s. fins lucrativos</v>
          </cell>
          <cell r="I316">
            <v>120</v>
          </cell>
          <cell r="J316">
            <v>1310.4374399999999</v>
          </cell>
          <cell r="K316">
            <v>80</v>
          </cell>
          <cell r="L316">
            <v>941.05119999999999</v>
          </cell>
          <cell r="M316">
            <v>20</v>
          </cell>
          <cell r="N316">
            <v>203.85919999999999</v>
          </cell>
          <cell r="O316">
            <v>20</v>
          </cell>
          <cell r="P316">
            <v>310.50080000000003</v>
          </cell>
          <cell r="Q316">
            <v>45</v>
          </cell>
          <cell r="R316">
            <v>482.12550000000005</v>
          </cell>
          <cell r="S316">
            <v>290</v>
          </cell>
          <cell r="T316">
            <v>4298.7720799999997</v>
          </cell>
          <cell r="U316">
            <v>75</v>
          </cell>
          <cell r="V316">
            <v>665.1975000000001</v>
          </cell>
          <cell r="W316">
            <v>290</v>
          </cell>
          <cell r="X316">
            <v>4443.9309999999996</v>
          </cell>
          <cell r="Y316">
            <v>80</v>
          </cell>
          <cell r="Z316">
            <v>801.74160000000006</v>
          </cell>
          <cell r="AA316">
            <v>50</v>
          </cell>
          <cell r="AB316">
            <v>787.99950000000001</v>
          </cell>
          <cell r="AC316">
            <v>30</v>
          </cell>
        </row>
        <row r="317">
          <cell r="A317">
            <v>2083213</v>
          </cell>
          <cell r="B317">
            <v>4705515700188</v>
          </cell>
          <cell r="C317" t="str">
            <v>Irmandade de misericordia e Hospital Terra Roxa</v>
          </cell>
          <cell r="D317" t="str">
            <v>BARRETOS</v>
          </cell>
          <cell r="E317" t="str">
            <v>TERRA ROXA</v>
          </cell>
          <cell r="F317" t="str">
            <v>Municipal</v>
          </cell>
          <cell r="G317">
            <v>2394</v>
          </cell>
          <cell r="H317" t="str">
            <v>Priv.s. fins lucrativos</v>
          </cell>
          <cell r="I317">
            <v>20</v>
          </cell>
          <cell r="J317">
            <v>218.40623999999997</v>
          </cell>
          <cell r="K317">
            <v>15</v>
          </cell>
          <cell r="L317">
            <v>176.44710000000001</v>
          </cell>
          <cell r="M317">
            <v>0</v>
          </cell>
          <cell r="N317">
            <v>0</v>
          </cell>
          <cell r="O317">
            <v>20</v>
          </cell>
          <cell r="P317">
            <v>310.50080000000003</v>
          </cell>
          <cell r="Q317">
            <v>5</v>
          </cell>
          <cell r="R317">
            <v>53.569500000000005</v>
          </cell>
          <cell r="S317">
            <v>50</v>
          </cell>
          <cell r="T317">
            <v>741.16759999999999</v>
          </cell>
          <cell r="U317">
            <v>10</v>
          </cell>
          <cell r="V317">
            <v>88.693000000000012</v>
          </cell>
          <cell r="W317">
            <v>50</v>
          </cell>
          <cell r="X317">
            <v>766.19500000000005</v>
          </cell>
          <cell r="Y317">
            <v>0</v>
          </cell>
          <cell r="Z317">
            <v>0</v>
          </cell>
          <cell r="AA317">
            <v>50</v>
          </cell>
          <cell r="AB317">
            <v>787.99950000000001</v>
          </cell>
          <cell r="AC317">
            <v>30</v>
          </cell>
        </row>
        <row r="318">
          <cell r="A318">
            <v>2083493</v>
          </cell>
          <cell r="B318">
            <v>55110753000141</v>
          </cell>
          <cell r="C318" t="str">
            <v>IRMANDADE DA SANTA CASA DE MISERICORDIA DE PONTAL</v>
          </cell>
          <cell r="D318" t="str">
            <v>RIBEIRÃO PRETO</v>
          </cell>
          <cell r="E318" t="str">
            <v>PONTAL</v>
          </cell>
          <cell r="F318" t="str">
            <v>Municipal</v>
          </cell>
          <cell r="G318">
            <v>2027</v>
          </cell>
          <cell r="H318" t="str">
            <v>Priv.s. fins lucrativos</v>
          </cell>
          <cell r="I318">
            <v>180</v>
          </cell>
          <cell r="J318">
            <v>1965.6561599999998</v>
          </cell>
          <cell r="K318">
            <v>95</v>
          </cell>
          <cell r="L318">
            <v>1117.4983</v>
          </cell>
          <cell r="M318">
            <v>0</v>
          </cell>
          <cell r="N318">
            <v>0</v>
          </cell>
          <cell r="O318">
            <v>40</v>
          </cell>
          <cell r="P318">
            <v>621.00160000000005</v>
          </cell>
          <cell r="Q318">
            <v>70</v>
          </cell>
          <cell r="R318">
            <v>749.97300000000007</v>
          </cell>
          <cell r="S318">
            <v>120</v>
          </cell>
          <cell r="T318">
            <v>1778.80224</v>
          </cell>
          <cell r="U318">
            <v>110</v>
          </cell>
          <cell r="V318">
            <v>975.62300000000005</v>
          </cell>
          <cell r="W318">
            <v>110</v>
          </cell>
          <cell r="X318">
            <v>1685.6289999999999</v>
          </cell>
          <cell r="Y318">
            <v>0</v>
          </cell>
          <cell r="Z318">
            <v>0</v>
          </cell>
          <cell r="AA318">
            <v>120</v>
          </cell>
          <cell r="AB318">
            <v>1891.1988000000001</v>
          </cell>
          <cell r="AC318">
            <v>80</v>
          </cell>
        </row>
        <row r="319">
          <cell r="A319">
            <v>2083604</v>
          </cell>
          <cell r="B319">
            <v>44584019000106</v>
          </cell>
          <cell r="C319" t="str">
            <v xml:space="preserve">Santa Casa de Misericordia de Avaré </v>
          </cell>
          <cell r="D319" t="str">
            <v>BAURU</v>
          </cell>
          <cell r="E319" t="str">
            <v>AVARE</v>
          </cell>
          <cell r="F319" t="str">
            <v>Municipal</v>
          </cell>
          <cell r="G319">
            <v>580</v>
          </cell>
          <cell r="H319" t="str">
            <v>Priv.s. fins lucrativos</v>
          </cell>
          <cell r="I319">
            <v>235</v>
          </cell>
          <cell r="J319">
            <v>2566.2733199999998</v>
          </cell>
          <cell r="K319">
            <v>255</v>
          </cell>
          <cell r="L319">
            <v>2999.6007</v>
          </cell>
          <cell r="M319">
            <v>30</v>
          </cell>
          <cell r="N319">
            <v>305.78879999999998</v>
          </cell>
          <cell r="O319">
            <v>0</v>
          </cell>
          <cell r="P319">
            <v>0</v>
          </cell>
          <cell r="Q319">
            <v>90</v>
          </cell>
          <cell r="R319">
            <v>964.25100000000009</v>
          </cell>
          <cell r="S319">
            <v>1260</v>
          </cell>
          <cell r="T319">
            <v>18677.42352</v>
          </cell>
          <cell r="U319">
            <v>140</v>
          </cell>
          <cell r="V319">
            <v>1241.7020000000002</v>
          </cell>
          <cell r="W319">
            <v>1260</v>
          </cell>
          <cell r="X319">
            <v>19308.114000000001</v>
          </cell>
          <cell r="Y319">
            <v>170</v>
          </cell>
          <cell r="Z319">
            <v>1703.7009</v>
          </cell>
          <cell r="AA319">
            <v>0</v>
          </cell>
          <cell r="AB319">
            <v>0</v>
          </cell>
          <cell r="AC319">
            <v>0</v>
          </cell>
        </row>
        <row r="320">
          <cell r="A320">
            <v>2083876</v>
          </cell>
          <cell r="B320">
            <v>51455806000105</v>
          </cell>
          <cell r="C320" t="str">
            <v>SANTA CASA DE MISERICÓRDIA DE FRANCISCO MORATO</v>
          </cell>
          <cell r="D320" t="str">
            <v>GRANDE S. PAULO</v>
          </cell>
          <cell r="E320" t="str">
            <v>FRANCISCO MORATO</v>
          </cell>
          <cell r="F320" t="str">
            <v>Municipal</v>
          </cell>
          <cell r="G320">
            <v>2241</v>
          </cell>
          <cell r="H320" t="str">
            <v>Priv.s. fins lucrativos</v>
          </cell>
          <cell r="I320">
            <v>60</v>
          </cell>
          <cell r="J320">
            <v>655.21871999999996</v>
          </cell>
          <cell r="K320">
            <v>30</v>
          </cell>
          <cell r="L320">
            <v>352.89420000000001</v>
          </cell>
          <cell r="M320">
            <v>0</v>
          </cell>
          <cell r="N320">
            <v>0</v>
          </cell>
          <cell r="O320">
            <v>40</v>
          </cell>
          <cell r="P320">
            <v>621.00160000000005</v>
          </cell>
          <cell r="Q320">
            <v>25</v>
          </cell>
          <cell r="R320">
            <v>267.84750000000003</v>
          </cell>
          <cell r="S320">
            <v>100</v>
          </cell>
          <cell r="T320">
            <v>1482.3352</v>
          </cell>
          <cell r="U320">
            <v>35</v>
          </cell>
          <cell r="V320">
            <v>310.42550000000006</v>
          </cell>
          <cell r="W320">
            <v>90</v>
          </cell>
          <cell r="X320">
            <v>1379.1510000000001</v>
          </cell>
          <cell r="Y320">
            <v>0</v>
          </cell>
          <cell r="Z320">
            <v>0</v>
          </cell>
          <cell r="AA320">
            <v>100</v>
          </cell>
          <cell r="AB320">
            <v>1575.999</v>
          </cell>
          <cell r="AC320">
            <v>60</v>
          </cell>
        </row>
        <row r="321">
          <cell r="A321">
            <v>2083973</v>
          </cell>
          <cell r="B321">
            <v>45331303000125</v>
          </cell>
          <cell r="C321" t="str">
            <v>Santa Casa de Guará</v>
          </cell>
          <cell r="D321" t="str">
            <v>FRANCA</v>
          </cell>
          <cell r="E321" t="str">
            <v>GUARA</v>
          </cell>
          <cell r="F321" t="str">
            <v>Municipal</v>
          </cell>
          <cell r="G321">
            <v>1803</v>
          </cell>
          <cell r="H321" t="str">
            <v>Priv.s. fins lucrativos</v>
          </cell>
          <cell r="I321">
            <v>25</v>
          </cell>
          <cell r="J321">
            <v>273.00779999999997</v>
          </cell>
          <cell r="K321">
            <v>15</v>
          </cell>
          <cell r="L321">
            <v>176.44710000000001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10</v>
          </cell>
          <cell r="R321">
            <v>107.13900000000001</v>
          </cell>
          <cell r="S321">
            <v>10</v>
          </cell>
          <cell r="T321">
            <v>148.23352</v>
          </cell>
          <cell r="U321">
            <v>15</v>
          </cell>
          <cell r="V321">
            <v>133.0395</v>
          </cell>
          <cell r="W321">
            <v>10</v>
          </cell>
          <cell r="X321">
            <v>153.239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A322">
            <v>2084058</v>
          </cell>
          <cell r="B322">
            <v>56813926000150</v>
          </cell>
          <cell r="C322" t="str">
            <v>santa casa da misericórdia de Santa Cruz Do Rio Prado</v>
          </cell>
          <cell r="D322" t="str">
            <v>MARÍLIA</v>
          </cell>
          <cell r="E322" t="str">
            <v>SANTA CRUZ DO RIO PARDO</v>
          </cell>
          <cell r="F322" t="str">
            <v>Municipal</v>
          </cell>
          <cell r="G322">
            <v>1813</v>
          </cell>
          <cell r="H322" t="str">
            <v>Priv.s. fins lucrativos</v>
          </cell>
          <cell r="I322">
            <v>600</v>
          </cell>
          <cell r="J322">
            <v>6552.1871999999994</v>
          </cell>
          <cell r="K322">
            <v>320</v>
          </cell>
          <cell r="L322">
            <v>3764.2048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235</v>
          </cell>
          <cell r="R322">
            <v>2517.7665000000002</v>
          </cell>
          <cell r="S322">
            <v>778</v>
          </cell>
          <cell r="T322">
            <v>11532.567856</v>
          </cell>
          <cell r="U322">
            <v>365</v>
          </cell>
          <cell r="V322">
            <v>3237.2945000000004</v>
          </cell>
          <cell r="W322">
            <v>777</v>
          </cell>
          <cell r="X322">
            <v>11906.6703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A323">
            <v>2084074</v>
          </cell>
          <cell r="B323">
            <v>71981476000107</v>
          </cell>
          <cell r="C323" t="str">
            <v>ASSOCIAÇÃO BENEFICENTE DE TABAPUÃ</v>
          </cell>
          <cell r="D323" t="str">
            <v>S. JOSÉ R. PRETO</v>
          </cell>
          <cell r="E323" t="str">
            <v>TABAPUA</v>
          </cell>
          <cell r="F323" t="str">
            <v>Municipal</v>
          </cell>
          <cell r="G323">
            <v>2089</v>
          </cell>
          <cell r="H323" t="str">
            <v>Priv.s. fins lucrativos</v>
          </cell>
          <cell r="I323">
            <v>30</v>
          </cell>
          <cell r="J323">
            <v>327.60935999999998</v>
          </cell>
          <cell r="K323">
            <v>30</v>
          </cell>
          <cell r="L323">
            <v>352.89420000000001</v>
          </cell>
          <cell r="M323">
            <v>0</v>
          </cell>
          <cell r="N323">
            <v>0</v>
          </cell>
          <cell r="O323">
            <v>20</v>
          </cell>
          <cell r="P323">
            <v>310.50080000000003</v>
          </cell>
          <cell r="Q323">
            <v>10</v>
          </cell>
          <cell r="R323">
            <v>107.13900000000001</v>
          </cell>
          <cell r="S323">
            <v>10</v>
          </cell>
          <cell r="T323">
            <v>148.23352</v>
          </cell>
          <cell r="U323">
            <v>20</v>
          </cell>
          <cell r="V323">
            <v>177.38600000000002</v>
          </cell>
          <cell r="W323">
            <v>10</v>
          </cell>
          <cell r="X323">
            <v>153.239</v>
          </cell>
          <cell r="Y323">
            <v>0</v>
          </cell>
          <cell r="Z323">
            <v>0</v>
          </cell>
          <cell r="AA323">
            <v>50</v>
          </cell>
          <cell r="AB323">
            <v>787.99950000000001</v>
          </cell>
          <cell r="AC323">
            <v>30</v>
          </cell>
        </row>
        <row r="324">
          <cell r="A324">
            <v>2084171</v>
          </cell>
          <cell r="B324">
            <v>71326292000103</v>
          </cell>
          <cell r="C324" t="str">
            <v>Irmandade da Santa Casa de Sertãozinho</v>
          </cell>
          <cell r="D324" t="str">
            <v>RIBEIRÃO PRETO</v>
          </cell>
          <cell r="E324" t="str">
            <v>SERTAOZINHO</v>
          </cell>
          <cell r="F324" t="str">
            <v>Municipal</v>
          </cell>
          <cell r="G324">
            <v>2151</v>
          </cell>
          <cell r="H324" t="str">
            <v>Priv.s. fins lucrativos</v>
          </cell>
          <cell r="I324">
            <v>535</v>
          </cell>
          <cell r="J324">
            <v>5842.3669199999995</v>
          </cell>
          <cell r="K324">
            <v>845</v>
          </cell>
          <cell r="L324">
            <v>9939.8533000000007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210</v>
          </cell>
          <cell r="R324">
            <v>2249.9190000000003</v>
          </cell>
          <cell r="S324">
            <v>190</v>
          </cell>
          <cell r="T324">
            <v>2816.4368800000002</v>
          </cell>
          <cell r="U324">
            <v>325</v>
          </cell>
          <cell r="V324">
            <v>2882.5225000000005</v>
          </cell>
          <cell r="W324">
            <v>190</v>
          </cell>
          <cell r="X324">
            <v>2911.5410000000002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A325">
            <v>2084228</v>
          </cell>
          <cell r="B325">
            <v>59759084000194</v>
          </cell>
          <cell r="C325" t="str">
            <v>SANTA CASA DE MISERICÓRDIA DONA CAROLINA MALHEIROS</v>
          </cell>
          <cell r="D325" t="str">
            <v>S. JOÃO B. VISTA</v>
          </cell>
          <cell r="E325" t="str">
            <v>SAO JOAO DA BOA VISTA</v>
          </cell>
          <cell r="F325" t="str">
            <v>Municipal</v>
          </cell>
          <cell r="G325">
            <v>2049</v>
          </cell>
          <cell r="H325" t="str">
            <v>Priv.s. fins lucrativos</v>
          </cell>
          <cell r="I325">
            <v>240</v>
          </cell>
          <cell r="J325">
            <v>2620.8748799999998</v>
          </cell>
          <cell r="K325">
            <v>80</v>
          </cell>
          <cell r="L325">
            <v>941.05119999999999</v>
          </cell>
          <cell r="M325">
            <v>240</v>
          </cell>
          <cell r="N325">
            <v>2446.3103999999998</v>
          </cell>
          <cell r="O325">
            <v>160</v>
          </cell>
          <cell r="P325">
            <v>2484.0064000000002</v>
          </cell>
          <cell r="Q325">
            <v>95</v>
          </cell>
          <cell r="R325">
            <v>1017.8205</v>
          </cell>
          <cell r="S325">
            <v>750</v>
          </cell>
          <cell r="T325">
            <v>11117.513999999999</v>
          </cell>
          <cell r="U325">
            <v>145</v>
          </cell>
          <cell r="V325">
            <v>1286.0485000000001</v>
          </cell>
          <cell r="W325">
            <v>750</v>
          </cell>
          <cell r="X325">
            <v>11492.924999999999</v>
          </cell>
          <cell r="Y325">
            <v>1626</v>
          </cell>
          <cell r="Z325">
            <v>16295.398020000001</v>
          </cell>
          <cell r="AA325">
            <v>480</v>
          </cell>
          <cell r="AB325">
            <v>7564.7952000000005</v>
          </cell>
          <cell r="AC325">
            <v>290</v>
          </cell>
        </row>
        <row r="326">
          <cell r="A326">
            <v>2084414</v>
          </cell>
          <cell r="B326">
            <v>55989784000114</v>
          </cell>
          <cell r="C326" t="str">
            <v>Soc.Benef. e Hospitalar Santa Casa de Misericórdia de Ribeirão Preto</v>
          </cell>
          <cell r="D326" t="str">
            <v>RIBEIRÃO PRETO</v>
          </cell>
          <cell r="E326" t="str">
            <v>RIBEIRAO PRETO</v>
          </cell>
          <cell r="F326" t="str">
            <v>Municipal</v>
          </cell>
          <cell r="G326">
            <v>1826</v>
          </cell>
          <cell r="H326" t="str">
            <v>Priv.s. fins lucrativos</v>
          </cell>
          <cell r="I326">
            <v>675</v>
          </cell>
          <cell r="J326">
            <v>7371.2105999999994</v>
          </cell>
          <cell r="K326">
            <v>430</v>
          </cell>
          <cell r="L326">
            <v>5058.1502</v>
          </cell>
          <cell r="M326">
            <v>1760</v>
          </cell>
          <cell r="N326">
            <v>17939.6096</v>
          </cell>
          <cell r="O326">
            <v>1140</v>
          </cell>
          <cell r="P326">
            <v>17698.545600000001</v>
          </cell>
          <cell r="Q326">
            <v>265</v>
          </cell>
          <cell r="R326">
            <v>2839.1835000000001</v>
          </cell>
          <cell r="S326">
            <v>1010</v>
          </cell>
          <cell r="T326">
            <v>14971.585520000001</v>
          </cell>
          <cell r="U326">
            <v>410</v>
          </cell>
          <cell r="V326">
            <v>3636.4130000000005</v>
          </cell>
          <cell r="W326">
            <v>1000</v>
          </cell>
          <cell r="X326">
            <v>15323.9</v>
          </cell>
          <cell r="Y326">
            <v>11740</v>
          </cell>
          <cell r="Z326">
            <v>117655.57980000001</v>
          </cell>
          <cell r="AA326">
            <v>3440</v>
          </cell>
          <cell r="AB326">
            <v>54214.365599999997</v>
          </cell>
          <cell r="AC326">
            <v>2170</v>
          </cell>
        </row>
        <row r="327">
          <cell r="A327">
            <v>2087057</v>
          </cell>
          <cell r="B327">
            <v>54384631000261</v>
          </cell>
          <cell r="C327" t="str">
            <v>Hospital fornecedores de cana</v>
          </cell>
          <cell r="D327" t="str">
            <v>PIRACICABA</v>
          </cell>
          <cell r="E327" t="str">
            <v>PIRACICABA</v>
          </cell>
          <cell r="F327" t="str">
            <v>Municipal</v>
          </cell>
          <cell r="G327">
            <v>2139</v>
          </cell>
          <cell r="H327" t="str">
            <v>Priv.s. fins lucrativos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780</v>
          </cell>
          <cell r="T327">
            <v>11562.21456</v>
          </cell>
          <cell r="U327">
            <v>0</v>
          </cell>
          <cell r="V327">
            <v>0</v>
          </cell>
          <cell r="W327">
            <v>780</v>
          </cell>
          <cell r="X327">
            <v>11952.642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A328">
            <v>2087103</v>
          </cell>
          <cell r="B328" t="str">
            <v>51.469.187/001-08</v>
          </cell>
          <cell r="C328" t="str">
            <v>Unidade de Referência do Coronavírus (URC) - Hospital Sociedade Operária Humanitária</v>
          </cell>
          <cell r="D328" t="str">
            <v>PIRACICABA</v>
          </cell>
          <cell r="E328" t="str">
            <v>LIMEIRA</v>
          </cell>
          <cell r="F328" t="str">
            <v>Municipal</v>
          </cell>
          <cell r="G328">
            <v>2161</v>
          </cell>
          <cell r="H328" t="str">
            <v>Priv.s. fins lucrativos</v>
          </cell>
          <cell r="I328">
            <v>4520</v>
          </cell>
          <cell r="J328">
            <v>49359.810239999999</v>
          </cell>
          <cell r="K328">
            <v>3280</v>
          </cell>
          <cell r="L328">
            <v>38583.099199999997</v>
          </cell>
          <cell r="M328">
            <v>0</v>
          </cell>
          <cell r="N328">
            <v>0</v>
          </cell>
          <cell r="O328">
            <v>1820</v>
          </cell>
          <cell r="P328">
            <v>28255.572800000002</v>
          </cell>
          <cell r="Q328">
            <v>1770</v>
          </cell>
          <cell r="R328">
            <v>18963.603000000003</v>
          </cell>
          <cell r="S328">
            <v>2510</v>
          </cell>
          <cell r="T328">
            <v>37206.613519999999</v>
          </cell>
          <cell r="U328">
            <v>2745</v>
          </cell>
          <cell r="V328">
            <v>24346.228500000001</v>
          </cell>
          <cell r="W328">
            <v>2510</v>
          </cell>
          <cell r="X328">
            <v>38462.989000000001</v>
          </cell>
          <cell r="Y328">
            <v>0</v>
          </cell>
          <cell r="Z328">
            <v>0</v>
          </cell>
          <cell r="AA328">
            <v>5300</v>
          </cell>
          <cell r="AB328">
            <v>83527.947</v>
          </cell>
          <cell r="AC328">
            <v>3280</v>
          </cell>
        </row>
        <row r="329">
          <cell r="A329">
            <v>2088193</v>
          </cell>
          <cell r="B329">
            <v>52775392000164</v>
          </cell>
          <cell r="C329" t="str">
            <v>Irmandade da Santa Casa de Misericórdia de Mogi Mirim</v>
          </cell>
          <cell r="D329" t="str">
            <v>S. JOÃO B. VISTA</v>
          </cell>
          <cell r="E329" t="str">
            <v>MOGI MIRIM</v>
          </cell>
          <cell r="F329" t="str">
            <v>Municipal</v>
          </cell>
          <cell r="G329">
            <v>2006</v>
          </cell>
          <cell r="H329" t="str">
            <v>Priv.s. fins lucrativos</v>
          </cell>
          <cell r="I329">
            <v>25</v>
          </cell>
          <cell r="J329">
            <v>273.00779999999997</v>
          </cell>
          <cell r="K329">
            <v>250</v>
          </cell>
          <cell r="L329">
            <v>2940.7849999999999</v>
          </cell>
          <cell r="M329">
            <v>0</v>
          </cell>
          <cell r="N329">
            <v>0</v>
          </cell>
          <cell r="O329">
            <v>90</v>
          </cell>
          <cell r="P329">
            <v>1397.2536</v>
          </cell>
          <cell r="Q329">
            <v>10</v>
          </cell>
          <cell r="R329">
            <v>107.13900000000001</v>
          </cell>
          <cell r="S329">
            <v>910</v>
          </cell>
          <cell r="T329">
            <v>13489.250319999999</v>
          </cell>
          <cell r="U329">
            <v>15</v>
          </cell>
          <cell r="V329">
            <v>133.0395</v>
          </cell>
          <cell r="W329">
            <v>910</v>
          </cell>
          <cell r="X329">
            <v>13944.749</v>
          </cell>
          <cell r="Y329">
            <v>0</v>
          </cell>
          <cell r="Z329">
            <v>0</v>
          </cell>
          <cell r="AA329">
            <v>250</v>
          </cell>
          <cell r="AB329">
            <v>3939.9974999999999</v>
          </cell>
          <cell r="AC329">
            <v>160</v>
          </cell>
        </row>
        <row r="330">
          <cell r="A330">
            <v>2088525</v>
          </cell>
          <cell r="B330">
            <v>52343829000190</v>
          </cell>
          <cell r="C330" t="str">
            <v>Santa Casa de Misericórdia de Miguelópolis</v>
          </cell>
          <cell r="D330" t="str">
            <v>FRANCA</v>
          </cell>
          <cell r="E330" t="str">
            <v>MIGUELOPOLIS</v>
          </cell>
          <cell r="F330" t="str">
            <v>Municipal</v>
          </cell>
          <cell r="G330">
            <v>1830</v>
          </cell>
          <cell r="H330" t="str">
            <v>Priv.s. fins lucrativos</v>
          </cell>
          <cell r="I330">
            <v>30</v>
          </cell>
          <cell r="J330">
            <v>327.60935999999998</v>
          </cell>
          <cell r="K330">
            <v>15</v>
          </cell>
          <cell r="L330">
            <v>176.44710000000001</v>
          </cell>
          <cell r="M330">
            <v>40</v>
          </cell>
          <cell r="N330">
            <v>407.71839999999997</v>
          </cell>
          <cell r="O330">
            <v>40</v>
          </cell>
          <cell r="P330">
            <v>621.00160000000005</v>
          </cell>
          <cell r="Q330">
            <v>10</v>
          </cell>
          <cell r="R330">
            <v>107.13900000000001</v>
          </cell>
          <cell r="S330">
            <v>20</v>
          </cell>
          <cell r="T330">
            <v>296.46704</v>
          </cell>
          <cell r="U330">
            <v>20</v>
          </cell>
          <cell r="V330">
            <v>177.38600000000002</v>
          </cell>
          <cell r="W330">
            <v>10</v>
          </cell>
          <cell r="X330">
            <v>153.239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</row>
        <row r="331">
          <cell r="A331">
            <v>2092611</v>
          </cell>
          <cell r="B331">
            <v>44782779000110</v>
          </cell>
          <cell r="C331" t="str">
            <v>Santa Casa de Misericórdia de Barretos</v>
          </cell>
          <cell r="D331" t="str">
            <v>BARRETOS</v>
          </cell>
          <cell r="E331" t="str">
            <v>BARRETOS</v>
          </cell>
          <cell r="F331" t="str">
            <v>Municipal</v>
          </cell>
          <cell r="G331">
            <v>1827</v>
          </cell>
          <cell r="H331" t="str">
            <v>Priv.s. fins lucrativos</v>
          </cell>
          <cell r="I331">
            <v>5090</v>
          </cell>
          <cell r="J331">
            <v>55584.388079999997</v>
          </cell>
          <cell r="K331">
            <v>1530</v>
          </cell>
          <cell r="L331">
            <v>17997.604200000002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1995</v>
          </cell>
          <cell r="R331">
            <v>21374.230500000001</v>
          </cell>
          <cell r="S331">
            <v>440</v>
          </cell>
          <cell r="T331">
            <v>6522.2748799999999</v>
          </cell>
          <cell r="U331">
            <v>3095</v>
          </cell>
          <cell r="V331">
            <v>27450.483500000002</v>
          </cell>
          <cell r="W331">
            <v>430</v>
          </cell>
          <cell r="X331">
            <v>6589.277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</row>
        <row r="332">
          <cell r="A332">
            <v>2093332</v>
          </cell>
          <cell r="B332">
            <v>50572395000175</v>
          </cell>
          <cell r="C332" t="str">
            <v>IRMANDADE DA SANTA CASA DE MISERICÓRDIA DE SANTA FÉ DO SUL</v>
          </cell>
          <cell r="D332" t="str">
            <v>S. JOSÉ R. PRETO</v>
          </cell>
          <cell r="E332" t="str">
            <v>SANTA FE DO SUL</v>
          </cell>
          <cell r="F332" t="str">
            <v>Municipal</v>
          </cell>
          <cell r="G332">
            <v>1908</v>
          </cell>
          <cell r="H332" t="str">
            <v>Priv.s. fins lucrativos</v>
          </cell>
          <cell r="I332">
            <v>300</v>
          </cell>
          <cell r="J332">
            <v>3276.0935999999997</v>
          </cell>
          <cell r="K332">
            <v>160</v>
          </cell>
          <cell r="L332">
            <v>1882.1024</v>
          </cell>
          <cell r="M332">
            <v>0</v>
          </cell>
          <cell r="N332">
            <v>0</v>
          </cell>
          <cell r="O332">
            <v>180</v>
          </cell>
          <cell r="P332">
            <v>2794.5072</v>
          </cell>
          <cell r="Q332">
            <v>115</v>
          </cell>
          <cell r="R332">
            <v>1232.0985000000001</v>
          </cell>
          <cell r="S332">
            <v>100</v>
          </cell>
          <cell r="T332">
            <v>1482.3352</v>
          </cell>
          <cell r="U332">
            <v>180</v>
          </cell>
          <cell r="V332">
            <v>1596.4740000000002</v>
          </cell>
          <cell r="W332">
            <v>90</v>
          </cell>
          <cell r="X332">
            <v>1379.1510000000001</v>
          </cell>
          <cell r="Y332">
            <v>0</v>
          </cell>
          <cell r="Z332">
            <v>0</v>
          </cell>
          <cell r="AA332">
            <v>510</v>
          </cell>
          <cell r="AB332">
            <v>8037.5949000000001</v>
          </cell>
          <cell r="AC332">
            <v>310</v>
          </cell>
        </row>
        <row r="333">
          <cell r="A333">
            <v>2095912</v>
          </cell>
          <cell r="B333">
            <v>47266838000195</v>
          </cell>
          <cell r="C333" t="str">
            <v>sociedade filantropica hosptial jose venancio</v>
          </cell>
          <cell r="D333" t="str">
            <v>BARRETOS</v>
          </cell>
          <cell r="E333" t="str">
            <v>COLINA</v>
          </cell>
          <cell r="F333" t="str">
            <v>Municipal</v>
          </cell>
          <cell r="G333">
            <v>2184</v>
          </cell>
          <cell r="H333" t="str">
            <v>Priv.s. fins lucrativos</v>
          </cell>
          <cell r="I333">
            <v>600</v>
          </cell>
          <cell r="J333">
            <v>6552.1871999999994</v>
          </cell>
          <cell r="K333">
            <v>160</v>
          </cell>
          <cell r="L333">
            <v>1882.1024</v>
          </cell>
          <cell r="M333">
            <v>200</v>
          </cell>
          <cell r="N333">
            <v>2038.5919999999999</v>
          </cell>
          <cell r="O333">
            <v>260</v>
          </cell>
          <cell r="P333">
            <v>4036.5104000000001</v>
          </cell>
          <cell r="Q333">
            <v>235</v>
          </cell>
          <cell r="R333">
            <v>2517.7665000000002</v>
          </cell>
          <cell r="S333">
            <v>190</v>
          </cell>
          <cell r="T333">
            <v>2816.4368800000002</v>
          </cell>
          <cell r="U333">
            <v>365</v>
          </cell>
          <cell r="V333">
            <v>3237.2945000000004</v>
          </cell>
          <cell r="W333">
            <v>190</v>
          </cell>
          <cell r="X333">
            <v>2911.5410000000002</v>
          </cell>
          <cell r="Y333">
            <v>1300</v>
          </cell>
          <cell r="Z333">
            <v>13028.300999999999</v>
          </cell>
          <cell r="AA333">
            <v>760</v>
          </cell>
          <cell r="AB333">
            <v>11977.5924</v>
          </cell>
          <cell r="AC333">
            <v>480</v>
          </cell>
        </row>
        <row r="334">
          <cell r="A334">
            <v>2096412</v>
          </cell>
          <cell r="B334">
            <v>50471564000180</v>
          </cell>
          <cell r="C334" t="str">
            <v>Santa CAsa de Misericordia de Jacareí</v>
          </cell>
          <cell r="D334" t="str">
            <v>TAUBATÉ</v>
          </cell>
          <cell r="E334" t="str">
            <v>JACAREI</v>
          </cell>
          <cell r="F334" t="str">
            <v>Municipal</v>
          </cell>
          <cell r="G334">
            <v>1992</v>
          </cell>
          <cell r="H334" t="str">
            <v>Priv.s. fins lucrativos</v>
          </cell>
          <cell r="I334">
            <v>600</v>
          </cell>
          <cell r="J334">
            <v>6552.1871999999994</v>
          </cell>
          <cell r="K334">
            <v>80</v>
          </cell>
          <cell r="L334">
            <v>941.05119999999999</v>
          </cell>
          <cell r="M334">
            <v>0</v>
          </cell>
          <cell r="N334">
            <v>0</v>
          </cell>
          <cell r="O334">
            <v>40</v>
          </cell>
          <cell r="P334">
            <v>621.00160000000005</v>
          </cell>
          <cell r="Q334">
            <v>235</v>
          </cell>
          <cell r="R334">
            <v>2517.7665000000002</v>
          </cell>
          <cell r="S334">
            <v>190</v>
          </cell>
          <cell r="T334">
            <v>2816.4368800000002</v>
          </cell>
          <cell r="U334">
            <v>365</v>
          </cell>
          <cell r="V334">
            <v>3237.2945000000004</v>
          </cell>
          <cell r="W334">
            <v>190</v>
          </cell>
          <cell r="X334">
            <v>2911.5410000000002</v>
          </cell>
          <cell r="Y334">
            <v>0</v>
          </cell>
          <cell r="Z334">
            <v>0</v>
          </cell>
          <cell r="AA334">
            <v>130</v>
          </cell>
          <cell r="AB334">
            <v>2048.7986999999998</v>
          </cell>
          <cell r="AC334">
            <v>80</v>
          </cell>
        </row>
        <row r="335">
          <cell r="A335">
            <v>2688433</v>
          </cell>
          <cell r="B335">
            <v>45615309000124</v>
          </cell>
          <cell r="C335" t="str">
            <v>ISBJP da Santa Casa de Misericórdia de Bragança Paulista</v>
          </cell>
          <cell r="D335" t="str">
            <v>CAMPINAS</v>
          </cell>
          <cell r="E335" t="str">
            <v>BRAGANCA PAULISTA</v>
          </cell>
          <cell r="F335" t="str">
            <v>Municipal</v>
          </cell>
          <cell r="G335">
            <v>1852</v>
          </cell>
          <cell r="H335" t="str">
            <v>Priv.s. fins lucrativos</v>
          </cell>
          <cell r="I335">
            <v>1060</v>
          </cell>
          <cell r="J335">
            <v>11575.530719999999</v>
          </cell>
          <cell r="K335">
            <v>735</v>
          </cell>
          <cell r="L335">
            <v>8645.9079000000002</v>
          </cell>
          <cell r="M335">
            <v>0</v>
          </cell>
          <cell r="N335">
            <v>0</v>
          </cell>
          <cell r="O335">
            <v>100</v>
          </cell>
          <cell r="P335">
            <v>1552.5040000000001</v>
          </cell>
          <cell r="Q335">
            <v>415</v>
          </cell>
          <cell r="R335">
            <v>4446.2685000000001</v>
          </cell>
          <cell r="S335">
            <v>170</v>
          </cell>
          <cell r="T335">
            <v>2519.9698399999997</v>
          </cell>
          <cell r="U335">
            <v>645</v>
          </cell>
          <cell r="V335">
            <v>5720.6985000000004</v>
          </cell>
          <cell r="W335">
            <v>170</v>
          </cell>
          <cell r="X335">
            <v>2605.0630000000001</v>
          </cell>
          <cell r="Y335">
            <v>0</v>
          </cell>
          <cell r="Z335">
            <v>0</v>
          </cell>
          <cell r="AA335">
            <v>300</v>
          </cell>
          <cell r="AB335">
            <v>4727.9970000000003</v>
          </cell>
          <cell r="AC335">
            <v>180</v>
          </cell>
        </row>
        <row r="336">
          <cell r="A336">
            <v>2699915</v>
          </cell>
          <cell r="B336">
            <v>72909179000105</v>
          </cell>
          <cell r="C336" t="str">
            <v>Santa Casa Vinhedo</v>
          </cell>
          <cell r="D336" t="str">
            <v>CAMPINAS</v>
          </cell>
          <cell r="E336" t="str">
            <v>VINHEDO</v>
          </cell>
          <cell r="F336" t="str">
            <v>Municipal</v>
          </cell>
          <cell r="G336">
            <v>2082</v>
          </cell>
          <cell r="H336" t="str">
            <v>Priv.s. fins lucrativos</v>
          </cell>
          <cell r="I336">
            <v>600</v>
          </cell>
          <cell r="J336">
            <v>6552.1871999999994</v>
          </cell>
          <cell r="K336">
            <v>320</v>
          </cell>
          <cell r="L336">
            <v>3764.2048</v>
          </cell>
          <cell r="M336">
            <v>650</v>
          </cell>
          <cell r="N336">
            <v>6625.424</v>
          </cell>
          <cell r="O336">
            <v>350</v>
          </cell>
          <cell r="P336">
            <v>5433.7640000000001</v>
          </cell>
          <cell r="Q336">
            <v>235</v>
          </cell>
          <cell r="R336">
            <v>2517.7665000000002</v>
          </cell>
          <cell r="S336">
            <v>2330</v>
          </cell>
          <cell r="T336">
            <v>34538.410159999999</v>
          </cell>
          <cell r="U336">
            <v>365</v>
          </cell>
          <cell r="V336">
            <v>3237.2945000000004</v>
          </cell>
          <cell r="W336">
            <v>2330</v>
          </cell>
          <cell r="X336">
            <v>35704.686999999998</v>
          </cell>
          <cell r="Y336">
            <v>4350</v>
          </cell>
          <cell r="Z336">
            <v>43594.699500000002</v>
          </cell>
          <cell r="AA336">
            <v>1020</v>
          </cell>
          <cell r="AB336">
            <v>16075.1898</v>
          </cell>
          <cell r="AC336">
            <v>630</v>
          </cell>
        </row>
        <row r="337">
          <cell r="A337">
            <v>2705222</v>
          </cell>
          <cell r="B337">
            <v>52505153000194</v>
          </cell>
          <cell r="C337" t="str">
            <v>Irmandade da Santa Casa de Misericórdia de Mococa</v>
          </cell>
          <cell r="D337" t="str">
            <v>S. JOÃO B. VISTA</v>
          </cell>
          <cell r="E337" t="str">
            <v>MOCOCA</v>
          </cell>
          <cell r="F337" t="str">
            <v>Municipal</v>
          </cell>
          <cell r="G337">
            <v>2004</v>
          </cell>
          <cell r="H337" t="str">
            <v>Priv.s. fins lucrativos</v>
          </cell>
          <cell r="I337">
            <v>260</v>
          </cell>
          <cell r="J337">
            <v>2839.2811199999996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140</v>
          </cell>
          <cell r="P337">
            <v>2173.5056</v>
          </cell>
          <cell r="Q337">
            <v>100</v>
          </cell>
          <cell r="R337">
            <v>1071.3900000000001</v>
          </cell>
          <cell r="S337">
            <v>1160</v>
          </cell>
          <cell r="T337">
            <v>17195.088319999999</v>
          </cell>
          <cell r="U337">
            <v>160</v>
          </cell>
          <cell r="V337">
            <v>1419.0880000000002</v>
          </cell>
          <cell r="W337">
            <v>1160</v>
          </cell>
          <cell r="X337">
            <v>17775.723999999998</v>
          </cell>
          <cell r="Y337">
            <v>0</v>
          </cell>
          <cell r="Z337">
            <v>0</v>
          </cell>
          <cell r="AA337">
            <v>400</v>
          </cell>
          <cell r="AB337">
            <v>6303.9960000000001</v>
          </cell>
          <cell r="AC337">
            <v>240</v>
          </cell>
        </row>
        <row r="338">
          <cell r="A338">
            <v>2708779</v>
          </cell>
          <cell r="B338">
            <v>71485056000121</v>
          </cell>
          <cell r="C338" t="str">
            <v>IRMANDADE DA SANTA CASA DE MISERICORDIA DE SOROCABA</v>
          </cell>
          <cell r="D338" t="str">
            <v>SOROCABA</v>
          </cell>
          <cell r="E338" t="str">
            <v>SOROCABA</v>
          </cell>
          <cell r="F338" t="str">
            <v>Municipal</v>
          </cell>
          <cell r="G338">
            <v>524</v>
          </cell>
          <cell r="H338" t="str">
            <v>Priv.s. fins lucrativos</v>
          </cell>
          <cell r="I338">
            <v>19700</v>
          </cell>
          <cell r="J338">
            <v>215130.14639999997</v>
          </cell>
          <cell r="K338">
            <v>1580</v>
          </cell>
          <cell r="L338">
            <v>18585.761200000001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7745</v>
          </cell>
          <cell r="R338">
            <v>82979.155500000008</v>
          </cell>
          <cell r="S338">
            <v>7700</v>
          </cell>
          <cell r="T338">
            <v>114139.8104</v>
          </cell>
          <cell r="U338">
            <v>12010</v>
          </cell>
          <cell r="V338">
            <v>106520.29300000001</v>
          </cell>
          <cell r="W338">
            <v>7700</v>
          </cell>
          <cell r="X338">
            <v>117994.03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</row>
        <row r="339">
          <cell r="A339">
            <v>2745798</v>
          </cell>
          <cell r="B339">
            <v>53311999000156</v>
          </cell>
          <cell r="C339" t="str">
            <v>HOSPITAL BENEFICENTE SANTO ANTÔNIO</v>
          </cell>
          <cell r="D339" t="str">
            <v>FRANCA</v>
          </cell>
          <cell r="E339" t="str">
            <v>ORLANDIA</v>
          </cell>
          <cell r="F339" t="str">
            <v>Municipal</v>
          </cell>
          <cell r="G339">
            <v>1811</v>
          </cell>
          <cell r="H339" t="str">
            <v>Priv.s. fins lucrativos</v>
          </cell>
          <cell r="I339">
            <v>150</v>
          </cell>
          <cell r="J339">
            <v>1638.0467999999998</v>
          </cell>
          <cell r="K339">
            <v>225</v>
          </cell>
          <cell r="L339">
            <v>2646.7064999999998</v>
          </cell>
          <cell r="M339">
            <v>70</v>
          </cell>
          <cell r="N339">
            <v>713.50720000000001</v>
          </cell>
          <cell r="O339">
            <v>170</v>
          </cell>
          <cell r="P339">
            <v>2639.2568000000001</v>
          </cell>
          <cell r="Q339">
            <v>60</v>
          </cell>
          <cell r="R339">
            <v>642.83400000000006</v>
          </cell>
          <cell r="S339">
            <v>190</v>
          </cell>
          <cell r="T339">
            <v>2816.4368800000002</v>
          </cell>
          <cell r="U339">
            <v>90</v>
          </cell>
          <cell r="V339">
            <v>798.23700000000008</v>
          </cell>
          <cell r="W339">
            <v>190</v>
          </cell>
          <cell r="X339">
            <v>2911.5410000000002</v>
          </cell>
          <cell r="Y339">
            <v>430</v>
          </cell>
          <cell r="Z339">
            <v>4309.3611000000001</v>
          </cell>
          <cell r="AA339">
            <v>510</v>
          </cell>
          <cell r="AB339">
            <v>8037.5949000000001</v>
          </cell>
          <cell r="AC339">
            <v>320</v>
          </cell>
        </row>
        <row r="340">
          <cell r="A340">
            <v>2745801</v>
          </cell>
          <cell r="B340">
            <v>50730902000151</v>
          </cell>
          <cell r="C340" t="str">
            <v>hospital São Marcos</v>
          </cell>
          <cell r="D340" t="str">
            <v>FRANCA</v>
          </cell>
          <cell r="E340" t="str">
            <v>MORRO AGUDO</v>
          </cell>
          <cell r="F340" t="str">
            <v>Municipal</v>
          </cell>
          <cell r="G340">
            <v>2630</v>
          </cell>
          <cell r="H340" t="str">
            <v>Priv.s. fins lucrativos</v>
          </cell>
          <cell r="I340">
            <v>0</v>
          </cell>
          <cell r="J340">
            <v>0</v>
          </cell>
          <cell r="K340">
            <v>80</v>
          </cell>
          <cell r="L340">
            <v>941.05119999999999</v>
          </cell>
          <cell r="M340">
            <v>0</v>
          </cell>
          <cell r="N340">
            <v>0</v>
          </cell>
          <cell r="O340">
            <v>20</v>
          </cell>
          <cell r="P340">
            <v>310.50080000000003</v>
          </cell>
          <cell r="Q340">
            <v>0</v>
          </cell>
          <cell r="R340">
            <v>0</v>
          </cell>
          <cell r="S340">
            <v>290</v>
          </cell>
          <cell r="T340">
            <v>4298.7720799999997</v>
          </cell>
          <cell r="U340">
            <v>0</v>
          </cell>
          <cell r="V340">
            <v>0</v>
          </cell>
          <cell r="W340">
            <v>290</v>
          </cell>
          <cell r="X340">
            <v>4443.9309999999996</v>
          </cell>
          <cell r="Y340">
            <v>0</v>
          </cell>
          <cell r="Z340">
            <v>0</v>
          </cell>
          <cell r="AA340">
            <v>50</v>
          </cell>
          <cell r="AB340">
            <v>787.99950000000001</v>
          </cell>
          <cell r="AC340">
            <v>30</v>
          </cell>
        </row>
        <row r="341">
          <cell r="A341">
            <v>2746298</v>
          </cell>
          <cell r="B341">
            <v>56957117000151</v>
          </cell>
          <cell r="C341" t="str">
            <v>SANTA CASA DE MISERICORDIA DE SANTA ROSA DE VITERBO</v>
          </cell>
          <cell r="D341" t="str">
            <v>RIBEIRÃO PRETO</v>
          </cell>
          <cell r="E341" t="str">
            <v>SANTA ROSA DE VITERBO</v>
          </cell>
          <cell r="F341" t="str">
            <v>Municipal</v>
          </cell>
          <cell r="G341">
            <v>2429</v>
          </cell>
          <cell r="H341" t="str">
            <v>Priv.s. fins lucrativos</v>
          </cell>
          <cell r="I341">
            <v>10</v>
          </cell>
          <cell r="J341">
            <v>109.20311999999998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5</v>
          </cell>
          <cell r="R341">
            <v>53.569500000000005</v>
          </cell>
          <cell r="S341">
            <v>30</v>
          </cell>
          <cell r="T341">
            <v>444.70056</v>
          </cell>
          <cell r="U341">
            <v>5</v>
          </cell>
          <cell r="V341">
            <v>44.346500000000006</v>
          </cell>
          <cell r="W341">
            <v>30</v>
          </cell>
          <cell r="X341">
            <v>459.71699999999998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A342">
            <v>2747693</v>
          </cell>
          <cell r="B342">
            <v>5593992000161</v>
          </cell>
          <cell r="C342" t="str">
            <v>Santa Casa de Misericórdia de Ribeirão Bonito</v>
          </cell>
          <cell r="D342" t="str">
            <v>ARARAQUARA</v>
          </cell>
          <cell r="E342" t="str">
            <v>RIBEIRAO BONITO</v>
          </cell>
          <cell r="F342" t="str">
            <v>Municipal</v>
          </cell>
          <cell r="G342">
            <v>2031</v>
          </cell>
          <cell r="H342" t="str">
            <v>Priv.s. fins lucrativos</v>
          </cell>
          <cell r="I342">
            <v>35</v>
          </cell>
          <cell r="J342">
            <v>382.21091999999999</v>
          </cell>
          <cell r="K342">
            <v>15</v>
          </cell>
          <cell r="L342">
            <v>176.44710000000001</v>
          </cell>
          <cell r="M342">
            <v>0</v>
          </cell>
          <cell r="N342">
            <v>0</v>
          </cell>
          <cell r="O342">
            <v>20</v>
          </cell>
          <cell r="P342">
            <v>310.50080000000003</v>
          </cell>
          <cell r="Q342">
            <v>20</v>
          </cell>
          <cell r="R342">
            <v>214.27800000000002</v>
          </cell>
          <cell r="S342">
            <v>20</v>
          </cell>
          <cell r="T342">
            <v>296.46704</v>
          </cell>
          <cell r="U342">
            <v>20</v>
          </cell>
          <cell r="V342">
            <v>177.38600000000002</v>
          </cell>
          <cell r="W342">
            <v>20</v>
          </cell>
          <cell r="X342">
            <v>306.47800000000001</v>
          </cell>
          <cell r="Y342">
            <v>0</v>
          </cell>
          <cell r="Z342">
            <v>0</v>
          </cell>
          <cell r="AA342">
            <v>50</v>
          </cell>
          <cell r="AB342">
            <v>787.99950000000001</v>
          </cell>
          <cell r="AC342">
            <v>20</v>
          </cell>
        </row>
        <row r="343">
          <cell r="A343">
            <v>2748436</v>
          </cell>
          <cell r="B343">
            <v>51421279000118</v>
          </cell>
          <cell r="C343" t="str">
            <v>Hospital e Maternidade Beneficente de Charqueada</v>
          </cell>
          <cell r="D343" t="str">
            <v>PIRACICABA</v>
          </cell>
          <cell r="E343" t="str">
            <v>CHARQUEADA</v>
          </cell>
          <cell r="F343" t="str">
            <v>Municipal</v>
          </cell>
          <cell r="G343">
            <v>2389</v>
          </cell>
          <cell r="H343" t="str">
            <v>Priv.s. fins lucrativos</v>
          </cell>
          <cell r="I343">
            <v>60</v>
          </cell>
          <cell r="J343">
            <v>655.21871999999996</v>
          </cell>
          <cell r="K343">
            <v>15</v>
          </cell>
          <cell r="L343">
            <v>176.44710000000001</v>
          </cell>
          <cell r="M343">
            <v>0</v>
          </cell>
          <cell r="N343">
            <v>0</v>
          </cell>
          <cell r="O343">
            <v>20</v>
          </cell>
          <cell r="P343">
            <v>310.50080000000003</v>
          </cell>
          <cell r="Q343">
            <v>25</v>
          </cell>
          <cell r="R343">
            <v>267.84750000000003</v>
          </cell>
          <cell r="S343">
            <v>100</v>
          </cell>
          <cell r="T343">
            <v>1482.3352</v>
          </cell>
          <cell r="U343">
            <v>35</v>
          </cell>
          <cell r="V343">
            <v>310.42550000000006</v>
          </cell>
          <cell r="W343">
            <v>90</v>
          </cell>
          <cell r="X343">
            <v>1379.1510000000001</v>
          </cell>
          <cell r="Y343">
            <v>0</v>
          </cell>
          <cell r="Z343">
            <v>0</v>
          </cell>
          <cell r="AA343">
            <v>30</v>
          </cell>
          <cell r="AB343">
            <v>472.79970000000003</v>
          </cell>
          <cell r="AC343">
            <v>0</v>
          </cell>
        </row>
        <row r="344">
          <cell r="A344">
            <v>2748568</v>
          </cell>
          <cell r="B344">
            <v>46925111000100</v>
          </cell>
          <cell r="C344" t="str">
            <v>Santa Casa de Misericórdia de Capivari</v>
          </cell>
          <cell r="D344" t="str">
            <v>PIRACICABA</v>
          </cell>
          <cell r="E344" t="str">
            <v>CAPIVARI</v>
          </cell>
          <cell r="F344" t="str">
            <v>Municipal</v>
          </cell>
          <cell r="G344">
            <v>1975</v>
          </cell>
          <cell r="H344" t="str">
            <v>Priv.s. fins lucrativos</v>
          </cell>
          <cell r="I344">
            <v>40</v>
          </cell>
          <cell r="J344">
            <v>436.81247999999994</v>
          </cell>
          <cell r="K344">
            <v>25</v>
          </cell>
          <cell r="L344">
            <v>294.07850000000002</v>
          </cell>
          <cell r="M344">
            <v>30</v>
          </cell>
          <cell r="N344">
            <v>305.78879999999998</v>
          </cell>
          <cell r="O344">
            <v>0</v>
          </cell>
          <cell r="P344">
            <v>0</v>
          </cell>
          <cell r="Q344">
            <v>20</v>
          </cell>
          <cell r="R344">
            <v>214.27800000000002</v>
          </cell>
          <cell r="S344">
            <v>40</v>
          </cell>
          <cell r="T344">
            <v>592.93407999999999</v>
          </cell>
          <cell r="U344">
            <v>25</v>
          </cell>
          <cell r="V344">
            <v>221.73250000000002</v>
          </cell>
          <cell r="W344">
            <v>40</v>
          </cell>
          <cell r="X344">
            <v>612.95600000000002</v>
          </cell>
          <cell r="Y344">
            <v>8</v>
          </cell>
          <cell r="Z344">
            <v>80.174160000000001</v>
          </cell>
          <cell r="AA344">
            <v>0</v>
          </cell>
          <cell r="AB344">
            <v>0</v>
          </cell>
          <cell r="AC344">
            <v>0</v>
          </cell>
        </row>
        <row r="345">
          <cell r="A345">
            <v>2750988</v>
          </cell>
          <cell r="B345">
            <v>47617584000102</v>
          </cell>
          <cell r="C345" t="str">
            <v>IRMANDADE DA SANTA CASA DE MISERICÓRDIA E MATERNIDADE DE DRACENA</v>
          </cell>
          <cell r="D345" t="str">
            <v>PRESIDENTE PRUDENTE</v>
          </cell>
          <cell r="E345" t="str">
            <v>DRACENA</v>
          </cell>
          <cell r="F345" t="str">
            <v>Municipal</v>
          </cell>
          <cell r="G345">
            <v>1743</v>
          </cell>
          <cell r="H345" t="str">
            <v>Priv.s. fins lucrativos</v>
          </cell>
          <cell r="I345">
            <v>55</v>
          </cell>
          <cell r="J345">
            <v>600.6171599999999</v>
          </cell>
          <cell r="K345">
            <v>110</v>
          </cell>
          <cell r="L345">
            <v>1293.9454000000001</v>
          </cell>
          <cell r="M345">
            <v>20</v>
          </cell>
          <cell r="N345">
            <v>203.85919999999999</v>
          </cell>
          <cell r="O345">
            <v>30</v>
          </cell>
          <cell r="P345">
            <v>465.75120000000004</v>
          </cell>
          <cell r="Q345">
            <v>20</v>
          </cell>
          <cell r="R345">
            <v>214.27800000000002</v>
          </cell>
          <cell r="S345">
            <v>240</v>
          </cell>
          <cell r="T345">
            <v>3557.60448</v>
          </cell>
          <cell r="U345">
            <v>35</v>
          </cell>
          <cell r="V345">
            <v>310.42550000000006</v>
          </cell>
          <cell r="W345">
            <v>240</v>
          </cell>
          <cell r="X345">
            <v>3677.7359999999999</v>
          </cell>
          <cell r="Y345">
            <v>80</v>
          </cell>
          <cell r="Z345">
            <v>801.74160000000006</v>
          </cell>
          <cell r="AA345">
            <v>80</v>
          </cell>
          <cell r="AB345">
            <v>1260.7991999999999</v>
          </cell>
          <cell r="AC345">
            <v>40</v>
          </cell>
        </row>
        <row r="346">
          <cell r="A346">
            <v>2751011</v>
          </cell>
          <cell r="B346">
            <v>52268596000109</v>
          </cell>
          <cell r="C346" t="str">
            <v>Santa Casa de Misericórdia Padre João Schneider de Martinopolis</v>
          </cell>
          <cell r="D346" t="str">
            <v>PRESIDENTE PRUDENTE</v>
          </cell>
          <cell r="E346" t="str">
            <v>MARTINOPOLIS</v>
          </cell>
          <cell r="F346" t="str">
            <v>Municipal</v>
          </cell>
          <cell r="G346">
            <v>2158</v>
          </cell>
          <cell r="H346" t="str">
            <v>Priv.s. fins lucrativos</v>
          </cell>
          <cell r="I346">
            <v>35</v>
          </cell>
          <cell r="J346">
            <v>382.21091999999999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20</v>
          </cell>
          <cell r="R346">
            <v>214.27800000000002</v>
          </cell>
          <cell r="S346">
            <v>290</v>
          </cell>
          <cell r="T346">
            <v>4298.7720799999997</v>
          </cell>
          <cell r="U346">
            <v>20</v>
          </cell>
          <cell r="V346">
            <v>177.38600000000002</v>
          </cell>
          <cell r="W346">
            <v>290</v>
          </cell>
          <cell r="X346">
            <v>4443.9309999999996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</row>
        <row r="347">
          <cell r="A347">
            <v>2751038</v>
          </cell>
          <cell r="B347">
            <v>44932846000135</v>
          </cell>
          <cell r="C347" t="str">
            <v>IRMANDADE DA SANTA CASA DE MISERICÓRDIA DE PRESIDENTE EPITÁCIO</v>
          </cell>
          <cell r="D347" t="str">
            <v>PRESIDENTE PRUDENTE</v>
          </cell>
          <cell r="E347" t="str">
            <v>PRESIDENTE EPITACIO</v>
          </cell>
          <cell r="F347" t="str">
            <v>Municipal</v>
          </cell>
          <cell r="G347">
            <v>2244</v>
          </cell>
          <cell r="H347" t="str">
            <v>Priv.s. fins lucrativos</v>
          </cell>
          <cell r="I347">
            <v>75</v>
          </cell>
          <cell r="J347">
            <v>819.02339999999992</v>
          </cell>
          <cell r="K347">
            <v>160</v>
          </cell>
          <cell r="L347">
            <v>1882.1024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30</v>
          </cell>
          <cell r="R347">
            <v>321.41700000000003</v>
          </cell>
          <cell r="S347">
            <v>120</v>
          </cell>
          <cell r="T347">
            <v>1778.80224</v>
          </cell>
          <cell r="U347">
            <v>45</v>
          </cell>
          <cell r="V347">
            <v>399.11850000000004</v>
          </cell>
          <cell r="W347">
            <v>110</v>
          </cell>
          <cell r="X347">
            <v>1685.6289999999999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</row>
        <row r="348">
          <cell r="A348">
            <v>2751569</v>
          </cell>
          <cell r="B348" t="str">
            <v>50.798.453/0001-83</v>
          </cell>
          <cell r="C348" t="str">
            <v>Santa Casa da Misericordia de Cerquilho</v>
          </cell>
          <cell r="D348" t="str">
            <v>SOROCABA</v>
          </cell>
          <cell r="E348" t="str">
            <v>CERQUILHO</v>
          </cell>
          <cell r="F348" t="str">
            <v>Municipal</v>
          </cell>
          <cell r="G348">
            <v>1993</v>
          </cell>
          <cell r="H348" t="str">
            <v>Priv.s. fins lucrativos</v>
          </cell>
          <cell r="I348">
            <v>20</v>
          </cell>
          <cell r="J348">
            <v>218.40623999999997</v>
          </cell>
          <cell r="K348">
            <v>30</v>
          </cell>
          <cell r="L348">
            <v>352.89420000000001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5</v>
          </cell>
          <cell r="R348">
            <v>53.569500000000005</v>
          </cell>
          <cell r="S348">
            <v>60</v>
          </cell>
          <cell r="T348">
            <v>889.40111999999999</v>
          </cell>
          <cell r="U348">
            <v>10</v>
          </cell>
          <cell r="V348">
            <v>88.693000000000012</v>
          </cell>
          <cell r="W348">
            <v>60</v>
          </cell>
          <cell r="X348">
            <v>919.43399999999997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</row>
        <row r="349">
          <cell r="A349">
            <v>2751704</v>
          </cell>
          <cell r="B349">
            <v>50304377000102</v>
          </cell>
          <cell r="C349" t="str">
            <v>SANTA CASA DE MISERICÓRDIA DE ITUVERAVA</v>
          </cell>
          <cell r="D349" t="str">
            <v>FRANCA</v>
          </cell>
          <cell r="E349" t="str">
            <v>ITUVERAVA</v>
          </cell>
          <cell r="F349" t="str">
            <v>Municipal</v>
          </cell>
          <cell r="G349">
            <v>1787</v>
          </cell>
          <cell r="H349" t="str">
            <v>Priv.s. fins lucrativos</v>
          </cell>
          <cell r="I349">
            <v>450</v>
          </cell>
          <cell r="J349">
            <v>4914.1403999999993</v>
          </cell>
          <cell r="K349">
            <v>1275</v>
          </cell>
          <cell r="L349">
            <v>14998.003500000001</v>
          </cell>
          <cell r="M349">
            <v>90</v>
          </cell>
          <cell r="N349">
            <v>917.36639999999989</v>
          </cell>
          <cell r="O349">
            <v>130</v>
          </cell>
          <cell r="P349">
            <v>2018.2552000000001</v>
          </cell>
          <cell r="Q349">
            <v>175</v>
          </cell>
          <cell r="R349">
            <v>1874.9325000000001</v>
          </cell>
          <cell r="S349">
            <v>780</v>
          </cell>
          <cell r="T349">
            <v>11562.21456</v>
          </cell>
          <cell r="U349">
            <v>275</v>
          </cell>
          <cell r="V349">
            <v>2439.0575000000003</v>
          </cell>
          <cell r="W349">
            <v>780</v>
          </cell>
          <cell r="X349">
            <v>11952.642</v>
          </cell>
          <cell r="Y349">
            <v>620</v>
          </cell>
          <cell r="Z349">
            <v>6213.4974000000002</v>
          </cell>
          <cell r="AA349">
            <v>370</v>
          </cell>
          <cell r="AB349">
            <v>5831.1962999999996</v>
          </cell>
          <cell r="AC349">
            <v>230</v>
          </cell>
        </row>
        <row r="350">
          <cell r="A350">
            <v>2754843</v>
          </cell>
          <cell r="B350" t="str">
            <v>48697338/001-70</v>
          </cell>
          <cell r="C350" t="str">
            <v xml:space="preserve">Hospital de Santo Amaro </v>
          </cell>
          <cell r="D350" t="str">
            <v>BAIXADA SANTISTA</v>
          </cell>
          <cell r="E350" t="str">
            <v>GUARUJA</v>
          </cell>
          <cell r="F350" t="str">
            <v>Municipal</v>
          </cell>
          <cell r="G350">
            <v>497</v>
          </cell>
          <cell r="H350" t="str">
            <v>Priv.s. fins lucrativos</v>
          </cell>
          <cell r="I350">
            <v>1195</v>
          </cell>
          <cell r="J350">
            <v>13049.77284</v>
          </cell>
          <cell r="K350">
            <v>160</v>
          </cell>
          <cell r="L350">
            <v>1882.1024</v>
          </cell>
          <cell r="M350">
            <v>0</v>
          </cell>
          <cell r="N350">
            <v>0</v>
          </cell>
          <cell r="O350">
            <v>140</v>
          </cell>
          <cell r="P350">
            <v>2173.5056</v>
          </cell>
          <cell r="Q350">
            <v>470</v>
          </cell>
          <cell r="R350">
            <v>5035.5330000000004</v>
          </cell>
          <cell r="S350">
            <v>290</v>
          </cell>
          <cell r="T350">
            <v>4298.7720799999997</v>
          </cell>
          <cell r="U350">
            <v>730</v>
          </cell>
          <cell r="V350">
            <v>6474.5890000000009</v>
          </cell>
          <cell r="W350">
            <v>290</v>
          </cell>
          <cell r="X350">
            <v>4443.9309999999996</v>
          </cell>
          <cell r="Y350">
            <v>0</v>
          </cell>
          <cell r="Z350">
            <v>0</v>
          </cell>
          <cell r="AA350">
            <v>410</v>
          </cell>
          <cell r="AB350">
            <v>6461.5959000000003</v>
          </cell>
          <cell r="AC350">
            <v>250</v>
          </cell>
        </row>
        <row r="351">
          <cell r="A351">
            <v>2755092</v>
          </cell>
          <cell r="B351">
            <v>54122213000115</v>
          </cell>
          <cell r="C351" t="str">
            <v>Santa Casa de Misericórdia de Pindamonhangaba</v>
          </cell>
          <cell r="D351" t="str">
            <v>TAUBATÉ</v>
          </cell>
          <cell r="E351" t="str">
            <v>PINDAMONHANGABA</v>
          </cell>
          <cell r="F351" t="str">
            <v>Municipal</v>
          </cell>
          <cell r="G351">
            <v>2086</v>
          </cell>
          <cell r="H351" t="str">
            <v>Priv.s. fins lucrativos</v>
          </cell>
          <cell r="I351">
            <v>900</v>
          </cell>
          <cell r="J351">
            <v>9828.2807999999986</v>
          </cell>
          <cell r="K351">
            <v>95</v>
          </cell>
          <cell r="L351">
            <v>1117.4983</v>
          </cell>
          <cell r="M351">
            <v>70</v>
          </cell>
          <cell r="N351">
            <v>713.50720000000001</v>
          </cell>
          <cell r="O351">
            <v>0</v>
          </cell>
          <cell r="P351">
            <v>0</v>
          </cell>
          <cell r="Q351">
            <v>350</v>
          </cell>
          <cell r="R351">
            <v>3749.8650000000002</v>
          </cell>
          <cell r="S351">
            <v>490</v>
          </cell>
          <cell r="T351">
            <v>7263.4424799999997</v>
          </cell>
          <cell r="U351">
            <v>545</v>
          </cell>
          <cell r="V351">
            <v>4833.7685000000001</v>
          </cell>
          <cell r="W351">
            <v>480</v>
          </cell>
          <cell r="X351">
            <v>7355.4719999999998</v>
          </cell>
          <cell r="Y351">
            <v>430</v>
          </cell>
          <cell r="Z351">
            <v>4309.3611000000001</v>
          </cell>
          <cell r="AA351">
            <v>0</v>
          </cell>
          <cell r="AB351">
            <v>0</v>
          </cell>
          <cell r="AC351">
            <v>0</v>
          </cell>
        </row>
        <row r="352">
          <cell r="A352">
            <v>2758245</v>
          </cell>
          <cell r="B352">
            <v>51660082000131</v>
          </cell>
          <cell r="C352" t="str">
            <v>ASSOCIAÇÃO HOSPITALAR DA SANTA CASA DE LINS</v>
          </cell>
          <cell r="D352" t="str">
            <v>BAURU</v>
          </cell>
          <cell r="E352" t="str">
            <v>LINS</v>
          </cell>
          <cell r="F352" t="str">
            <v>Municipal</v>
          </cell>
          <cell r="G352">
            <v>2221</v>
          </cell>
          <cell r="H352" t="str">
            <v>Priv.s. fins lucrativos</v>
          </cell>
          <cell r="I352">
            <v>150</v>
          </cell>
          <cell r="J352">
            <v>1638.0467999999998</v>
          </cell>
          <cell r="K352">
            <v>145</v>
          </cell>
          <cell r="L352">
            <v>1705.6552999999999</v>
          </cell>
          <cell r="M352">
            <v>0</v>
          </cell>
          <cell r="N352">
            <v>0</v>
          </cell>
          <cell r="O352">
            <v>210</v>
          </cell>
          <cell r="P352">
            <v>3260.2584000000002</v>
          </cell>
          <cell r="Q352">
            <v>60</v>
          </cell>
          <cell r="R352">
            <v>642.83400000000006</v>
          </cell>
          <cell r="S352">
            <v>240</v>
          </cell>
          <cell r="T352">
            <v>3557.60448</v>
          </cell>
          <cell r="U352">
            <v>90</v>
          </cell>
          <cell r="V352">
            <v>798.23700000000008</v>
          </cell>
          <cell r="W352">
            <v>240</v>
          </cell>
          <cell r="X352">
            <v>3677.7359999999999</v>
          </cell>
          <cell r="Y352">
            <v>0</v>
          </cell>
          <cell r="Z352">
            <v>0</v>
          </cell>
          <cell r="AA352">
            <v>610</v>
          </cell>
          <cell r="AB352">
            <v>9613.5938999999998</v>
          </cell>
          <cell r="AC352">
            <v>380</v>
          </cell>
        </row>
        <row r="353">
          <cell r="A353">
            <v>2765934</v>
          </cell>
          <cell r="B353">
            <v>71041289000135</v>
          </cell>
          <cell r="C353" t="str">
            <v>HOSPITAL DE CLINICAS DE SAO SEBASTIAO</v>
          </cell>
          <cell r="D353" t="str">
            <v>TAUBATÉ</v>
          </cell>
          <cell r="E353" t="str">
            <v>SAO SEBASTIAO</v>
          </cell>
          <cell r="F353" t="str">
            <v>Municipal</v>
          </cell>
          <cell r="G353">
            <v>1752</v>
          </cell>
          <cell r="H353" t="str">
            <v>Priv.s. fins lucrativos</v>
          </cell>
          <cell r="I353">
            <v>430</v>
          </cell>
          <cell r="J353">
            <v>4695.73416</v>
          </cell>
          <cell r="K353">
            <v>35</v>
          </cell>
          <cell r="L353">
            <v>411.7099</v>
          </cell>
          <cell r="M353">
            <v>20</v>
          </cell>
          <cell r="N353">
            <v>203.85919999999999</v>
          </cell>
          <cell r="O353">
            <v>20</v>
          </cell>
          <cell r="P353">
            <v>310.50080000000003</v>
          </cell>
          <cell r="Q353">
            <v>170</v>
          </cell>
          <cell r="R353">
            <v>1821.3630000000001</v>
          </cell>
          <cell r="S353">
            <v>330</v>
          </cell>
          <cell r="T353">
            <v>4891.7061599999997</v>
          </cell>
          <cell r="U353">
            <v>260</v>
          </cell>
          <cell r="V353">
            <v>2306.018</v>
          </cell>
          <cell r="W353">
            <v>330</v>
          </cell>
          <cell r="X353">
            <v>5056.8869999999997</v>
          </cell>
          <cell r="Y353">
            <v>80</v>
          </cell>
          <cell r="Z353">
            <v>801.74160000000006</v>
          </cell>
          <cell r="AA353">
            <v>50</v>
          </cell>
          <cell r="AB353">
            <v>787.99950000000001</v>
          </cell>
          <cell r="AC353">
            <v>30</v>
          </cell>
        </row>
        <row r="354">
          <cell r="A354">
            <v>2765942</v>
          </cell>
          <cell r="B354">
            <v>60990751001791</v>
          </cell>
          <cell r="C354" t="str">
            <v>Hospital Santa Lucinda</v>
          </cell>
          <cell r="D354" t="str">
            <v>SOROCABA</v>
          </cell>
          <cell r="E354" t="str">
            <v>SOROCABA</v>
          </cell>
          <cell r="F354" t="str">
            <v>Municipal</v>
          </cell>
          <cell r="G354">
            <v>2344</v>
          </cell>
          <cell r="H354" t="str">
            <v>Priv.s. fins lucrativos</v>
          </cell>
          <cell r="I354">
            <v>1855</v>
          </cell>
          <cell r="J354">
            <v>20257.178759999999</v>
          </cell>
          <cell r="K354">
            <v>415</v>
          </cell>
          <cell r="L354">
            <v>4881.7030999999997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725</v>
          </cell>
          <cell r="R354">
            <v>7767.5775000000003</v>
          </cell>
          <cell r="S354">
            <v>330</v>
          </cell>
          <cell r="T354">
            <v>4891.7061599999997</v>
          </cell>
          <cell r="U354">
            <v>1130</v>
          </cell>
          <cell r="V354">
            <v>10022.309000000001</v>
          </cell>
          <cell r="W354">
            <v>330</v>
          </cell>
          <cell r="X354">
            <v>5056.8869999999997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</row>
        <row r="355">
          <cell r="A355">
            <v>2766167</v>
          </cell>
          <cell r="B355">
            <v>33726472000770</v>
          </cell>
          <cell r="C355" t="str">
            <v>HOSPITAL E MATERNIDADE SÃO VICENTE DE PAULO RIO DAS PEDRAS</v>
          </cell>
          <cell r="D355" t="str">
            <v>PIRACICABA</v>
          </cell>
          <cell r="E355" t="str">
            <v>RIO DAS PEDRAS</v>
          </cell>
          <cell r="F355" t="str">
            <v>Municipal</v>
          </cell>
          <cell r="G355">
            <v>2313</v>
          </cell>
          <cell r="H355" t="str">
            <v>Priv.s. fins lucrativos</v>
          </cell>
          <cell r="I355">
            <v>600</v>
          </cell>
          <cell r="J355">
            <v>6552.1871999999994</v>
          </cell>
          <cell r="K355">
            <v>480</v>
          </cell>
          <cell r="L355">
            <v>5646.3072000000002</v>
          </cell>
          <cell r="M355">
            <v>780</v>
          </cell>
          <cell r="N355">
            <v>7950.5087999999996</v>
          </cell>
          <cell r="O355">
            <v>520</v>
          </cell>
          <cell r="P355">
            <v>8073.0208000000002</v>
          </cell>
          <cell r="Q355">
            <v>235</v>
          </cell>
          <cell r="R355">
            <v>2517.7665000000002</v>
          </cell>
          <cell r="S355">
            <v>290</v>
          </cell>
          <cell r="T355">
            <v>4298.7720799999997</v>
          </cell>
          <cell r="U355">
            <v>365</v>
          </cell>
          <cell r="V355">
            <v>3237.2945000000004</v>
          </cell>
          <cell r="W355">
            <v>290</v>
          </cell>
          <cell r="X355">
            <v>4443.9309999999996</v>
          </cell>
          <cell r="Y355">
            <v>5220</v>
          </cell>
          <cell r="Z355">
            <v>52313.6394</v>
          </cell>
          <cell r="AA355">
            <v>1530</v>
          </cell>
          <cell r="AB355">
            <v>24112.7847</v>
          </cell>
          <cell r="AC355">
            <v>950</v>
          </cell>
        </row>
        <row r="356">
          <cell r="A356">
            <v>2772310</v>
          </cell>
          <cell r="B356">
            <v>54370630000187</v>
          </cell>
          <cell r="C356" t="str">
            <v>IRMANDADE DA SANTA CASA DE MISERICORDIA DE PIRACICABA</v>
          </cell>
          <cell r="D356" t="str">
            <v>PIRACICABA</v>
          </cell>
          <cell r="E356" t="str">
            <v>PIRACICABA</v>
          </cell>
          <cell r="F356" t="str">
            <v>Municipal</v>
          </cell>
          <cell r="G356">
            <v>2025</v>
          </cell>
          <cell r="H356" t="str">
            <v>Priv.s. fins lucrativos</v>
          </cell>
          <cell r="I356">
            <v>2995</v>
          </cell>
          <cell r="J356">
            <v>32706.334439999999</v>
          </cell>
          <cell r="K356">
            <v>480</v>
          </cell>
          <cell r="L356">
            <v>5646.3072000000002</v>
          </cell>
          <cell r="M356">
            <v>130</v>
          </cell>
          <cell r="N356">
            <v>1325.0847999999999</v>
          </cell>
          <cell r="O356">
            <v>180</v>
          </cell>
          <cell r="P356">
            <v>2794.5072</v>
          </cell>
          <cell r="Q356">
            <v>1175</v>
          </cell>
          <cell r="R356">
            <v>12588.8325</v>
          </cell>
          <cell r="S356">
            <v>580</v>
          </cell>
          <cell r="T356">
            <v>8597.5441599999995</v>
          </cell>
          <cell r="U356">
            <v>1820</v>
          </cell>
          <cell r="V356">
            <v>16142.126000000002</v>
          </cell>
          <cell r="W356">
            <v>580</v>
          </cell>
          <cell r="X356">
            <v>8887.8619999999992</v>
          </cell>
          <cell r="Y356">
            <v>870</v>
          </cell>
          <cell r="Z356">
            <v>8718.9398999999994</v>
          </cell>
          <cell r="AA356">
            <v>510</v>
          </cell>
          <cell r="AB356">
            <v>8037.5949000000001</v>
          </cell>
          <cell r="AC356">
            <v>310</v>
          </cell>
        </row>
        <row r="357">
          <cell r="A357">
            <v>2773333</v>
          </cell>
          <cell r="B357">
            <v>48517932000132</v>
          </cell>
          <cell r="C357" t="str">
            <v>Santa Casa de Misericórdia de Guararema</v>
          </cell>
          <cell r="D357" t="str">
            <v>GRANDE S. PAULO</v>
          </cell>
          <cell r="E357" t="str">
            <v>GUARAREMA</v>
          </cell>
          <cell r="F357" t="str">
            <v>Municipal</v>
          </cell>
          <cell r="G357">
            <v>1990</v>
          </cell>
          <cell r="H357" t="str">
            <v>Priv.s. fins lucrativos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30</v>
          </cell>
          <cell r="P357">
            <v>465.75120000000004</v>
          </cell>
          <cell r="Q357">
            <v>0</v>
          </cell>
          <cell r="R357">
            <v>0</v>
          </cell>
          <cell r="S357">
            <v>100</v>
          </cell>
          <cell r="T357">
            <v>1482.3352</v>
          </cell>
          <cell r="U357">
            <v>0</v>
          </cell>
          <cell r="V357">
            <v>0</v>
          </cell>
          <cell r="W357">
            <v>90</v>
          </cell>
          <cell r="X357">
            <v>1379.1510000000001</v>
          </cell>
          <cell r="Y357">
            <v>0</v>
          </cell>
          <cell r="Z357">
            <v>0</v>
          </cell>
          <cell r="AA357">
            <v>80</v>
          </cell>
          <cell r="AB357">
            <v>1260.7991999999999</v>
          </cell>
          <cell r="AC357">
            <v>40</v>
          </cell>
        </row>
        <row r="358">
          <cell r="A358">
            <v>2784602</v>
          </cell>
          <cell r="B358">
            <v>60499365000215</v>
          </cell>
          <cell r="C358" t="str">
            <v>HOSPITAL AUGUSTO DE OLIVEIRA CAMARGO</v>
          </cell>
          <cell r="D358" t="str">
            <v>CAMPINAS</v>
          </cell>
          <cell r="E358" t="str">
            <v>INDAIATUBA</v>
          </cell>
          <cell r="F358" t="str">
            <v>Municipal</v>
          </cell>
          <cell r="G358">
            <v>2054</v>
          </cell>
          <cell r="H358" t="str">
            <v>Priv.s. fins lucrativos</v>
          </cell>
          <cell r="I358">
            <v>7185</v>
          </cell>
          <cell r="J358">
            <v>78462.441719999988</v>
          </cell>
          <cell r="K358">
            <v>955</v>
          </cell>
          <cell r="L358">
            <v>11233.798699999999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2815</v>
          </cell>
          <cell r="R358">
            <v>30159.628500000003</v>
          </cell>
          <cell r="S358">
            <v>3010</v>
          </cell>
          <cell r="T358">
            <v>44618.289519999998</v>
          </cell>
          <cell r="U358">
            <v>4365</v>
          </cell>
          <cell r="V358">
            <v>38714.494500000001</v>
          </cell>
          <cell r="W358">
            <v>3010</v>
          </cell>
          <cell r="X358">
            <v>46124.938999999998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</row>
        <row r="359">
          <cell r="A359">
            <v>2785382</v>
          </cell>
          <cell r="B359">
            <v>5484836000111</v>
          </cell>
          <cell r="C359" t="str">
            <v>Irmandade da Santa Casa de Misericórdia de Pirassununga</v>
          </cell>
          <cell r="D359" t="str">
            <v>PIRACICABA</v>
          </cell>
          <cell r="E359" t="str">
            <v>PIRASSUNUNGA</v>
          </cell>
          <cell r="F359" t="str">
            <v>Municipal</v>
          </cell>
          <cell r="G359">
            <v>1815</v>
          </cell>
          <cell r="H359" t="str">
            <v>Priv.s. fins lucrativos</v>
          </cell>
          <cell r="I359">
            <v>0</v>
          </cell>
          <cell r="J359">
            <v>0</v>
          </cell>
          <cell r="K359">
            <v>495</v>
          </cell>
          <cell r="L359">
            <v>5822.7542999999996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410</v>
          </cell>
          <cell r="T359">
            <v>6077.5743199999997</v>
          </cell>
          <cell r="U359">
            <v>0</v>
          </cell>
          <cell r="V359">
            <v>0</v>
          </cell>
          <cell r="W359">
            <v>410</v>
          </cell>
          <cell r="X359">
            <v>6282.799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</row>
        <row r="360">
          <cell r="A360">
            <v>2786435</v>
          </cell>
          <cell r="B360">
            <v>50944198000130</v>
          </cell>
          <cell r="C360" t="str">
            <v>HOSPITAL DE CARIDADE SÃO VICENTE DE PAULO</v>
          </cell>
          <cell r="D360" t="str">
            <v>CAMPINAS</v>
          </cell>
          <cell r="E360" t="str">
            <v>JUNDIAI</v>
          </cell>
          <cell r="F360" t="str">
            <v>Municipal</v>
          </cell>
          <cell r="G360">
            <v>2362</v>
          </cell>
          <cell r="H360" t="str">
            <v>Priv.s. fins lucrativos</v>
          </cell>
          <cell r="I360">
            <v>5390</v>
          </cell>
          <cell r="J360">
            <v>58860.481679999997</v>
          </cell>
          <cell r="K360">
            <v>795</v>
          </cell>
          <cell r="L360">
            <v>9351.6962999999996</v>
          </cell>
          <cell r="M360">
            <v>1170</v>
          </cell>
          <cell r="N360">
            <v>11925.763199999999</v>
          </cell>
          <cell r="O360">
            <v>3580</v>
          </cell>
          <cell r="P360">
            <v>55579.643199999999</v>
          </cell>
          <cell r="Q360">
            <v>2110</v>
          </cell>
          <cell r="R360">
            <v>22606.329000000002</v>
          </cell>
          <cell r="S360">
            <v>2620</v>
          </cell>
          <cell r="T360">
            <v>38837.182240000002</v>
          </cell>
          <cell r="U360">
            <v>3275</v>
          </cell>
          <cell r="V360">
            <v>29046.957500000004</v>
          </cell>
          <cell r="W360">
            <v>2620</v>
          </cell>
          <cell r="X360">
            <v>40148.618000000002</v>
          </cell>
          <cell r="Y360">
            <v>7830</v>
          </cell>
          <cell r="Z360">
            <v>78470.459100000007</v>
          </cell>
          <cell r="AA360">
            <v>10700</v>
          </cell>
          <cell r="AB360">
            <v>168631.89300000001</v>
          </cell>
          <cell r="AC360">
            <v>6715</v>
          </cell>
        </row>
        <row r="361">
          <cell r="A361">
            <v>2791722</v>
          </cell>
          <cell r="B361">
            <v>50753631000150</v>
          </cell>
          <cell r="C361" t="str">
            <v>Irmandade de Misericórdia do Jahu</v>
          </cell>
          <cell r="D361" t="str">
            <v>BAURU</v>
          </cell>
          <cell r="E361" t="str">
            <v>JAU</v>
          </cell>
          <cell r="F361" t="str">
            <v>Municipal</v>
          </cell>
          <cell r="G361">
            <v>2208</v>
          </cell>
          <cell r="H361" t="str">
            <v>Priv.s. fins lucrativos</v>
          </cell>
          <cell r="I361">
            <v>2545</v>
          </cell>
          <cell r="J361">
            <v>27792.194039999998</v>
          </cell>
          <cell r="K361">
            <v>2440</v>
          </cell>
          <cell r="L361">
            <v>28702.061600000001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995</v>
          </cell>
          <cell r="R361">
            <v>10660.3305</v>
          </cell>
          <cell r="S361">
            <v>2172</v>
          </cell>
          <cell r="T361">
            <v>32196.320543999998</v>
          </cell>
          <cell r="U361">
            <v>1544</v>
          </cell>
          <cell r="V361">
            <v>13694.199200000001</v>
          </cell>
          <cell r="W361">
            <v>2179</v>
          </cell>
          <cell r="X361">
            <v>33390.778100000003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</row>
        <row r="362">
          <cell r="A362">
            <v>2791749</v>
          </cell>
          <cell r="B362">
            <v>53816153000178</v>
          </cell>
          <cell r="C362" t="str">
            <v xml:space="preserve">Irmandade Santa Casa de Misericórdia de Pederneiras </v>
          </cell>
          <cell r="D362" t="str">
            <v>BAURU</v>
          </cell>
          <cell r="E362" t="str">
            <v>PEDERNEIRAS</v>
          </cell>
          <cell r="F362" t="str">
            <v>Municipal</v>
          </cell>
          <cell r="G362">
            <v>1796</v>
          </cell>
          <cell r="H362" t="str">
            <v>Priv.s. fins lucrativos</v>
          </cell>
          <cell r="I362">
            <v>0</v>
          </cell>
          <cell r="J362">
            <v>0</v>
          </cell>
          <cell r="K362">
            <v>175</v>
          </cell>
          <cell r="L362">
            <v>2058.5495000000001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160</v>
          </cell>
          <cell r="T362">
            <v>2371.73632</v>
          </cell>
          <cell r="U362">
            <v>0</v>
          </cell>
          <cell r="V362">
            <v>0</v>
          </cell>
          <cell r="W362">
            <v>160</v>
          </cell>
          <cell r="X362">
            <v>2451.8240000000001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A363">
            <v>2798298</v>
          </cell>
          <cell r="B363" t="str">
            <v>59.981.712/0001-81</v>
          </cell>
          <cell r="C363" t="str">
            <v>Santa Casa da Misericordia de São José do Rio Preto</v>
          </cell>
          <cell r="D363" t="str">
            <v>S. JOSÉ R. PRETO</v>
          </cell>
          <cell r="E363" t="str">
            <v>SAO JOSE DO RIO PRETO</v>
          </cell>
          <cell r="F363" t="str">
            <v>Municipal</v>
          </cell>
          <cell r="G363">
            <v>2225</v>
          </cell>
          <cell r="H363" t="str">
            <v>Priv.s. fins lucrativos</v>
          </cell>
          <cell r="I363">
            <v>3590</v>
          </cell>
          <cell r="J363">
            <v>39203.920079999996</v>
          </cell>
          <cell r="K363">
            <v>560</v>
          </cell>
          <cell r="L363">
            <v>6587.3584000000001</v>
          </cell>
          <cell r="M363">
            <v>200</v>
          </cell>
          <cell r="N363">
            <v>2038.5919999999999</v>
          </cell>
          <cell r="O363">
            <v>0</v>
          </cell>
          <cell r="P363">
            <v>0</v>
          </cell>
          <cell r="Q363">
            <v>1410</v>
          </cell>
          <cell r="R363">
            <v>15106.599</v>
          </cell>
          <cell r="S363">
            <v>490</v>
          </cell>
          <cell r="T363">
            <v>7263.4424799999997</v>
          </cell>
          <cell r="U363">
            <v>2185</v>
          </cell>
          <cell r="V363">
            <v>19379.4205</v>
          </cell>
          <cell r="W363">
            <v>480</v>
          </cell>
          <cell r="X363">
            <v>7355.4719999999998</v>
          </cell>
          <cell r="Y363">
            <v>1300</v>
          </cell>
          <cell r="Z363">
            <v>13028.300999999999</v>
          </cell>
          <cell r="AA363">
            <v>0</v>
          </cell>
          <cell r="AB363">
            <v>0</v>
          </cell>
          <cell r="AC363">
            <v>0</v>
          </cell>
        </row>
        <row r="364">
          <cell r="A364">
            <v>3139050</v>
          </cell>
          <cell r="B364">
            <v>71485056000393</v>
          </cell>
          <cell r="C364" t="str">
            <v>Hospital Dr Leo Orsi Bernardes</v>
          </cell>
          <cell r="D364" t="str">
            <v>SOROCABA</v>
          </cell>
          <cell r="E364" t="str">
            <v>ITAPETININGA</v>
          </cell>
          <cell r="F364" t="str">
            <v>Municipal</v>
          </cell>
          <cell r="G364">
            <v>2141</v>
          </cell>
          <cell r="H364" t="str">
            <v>Priv.s. fins lucrativos</v>
          </cell>
          <cell r="I364">
            <v>1195</v>
          </cell>
          <cell r="J364">
            <v>13049.77284</v>
          </cell>
          <cell r="K364">
            <v>895</v>
          </cell>
          <cell r="L364">
            <v>10528.0103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470</v>
          </cell>
          <cell r="R364">
            <v>5035.5330000000004</v>
          </cell>
          <cell r="S364">
            <v>760</v>
          </cell>
          <cell r="T364">
            <v>11265.747520000001</v>
          </cell>
          <cell r="U364">
            <v>730</v>
          </cell>
          <cell r="V364">
            <v>6474.5890000000009</v>
          </cell>
          <cell r="W364">
            <v>760</v>
          </cell>
          <cell r="X364">
            <v>11646.164000000001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</row>
        <row r="365">
          <cell r="A365">
            <v>5586348</v>
          </cell>
          <cell r="B365" t="str">
            <v>15.126.437/0022-78</v>
          </cell>
          <cell r="C365" t="str">
            <v>Hospital Universitário da UFSCar Prof. Dr. Horácio Carlos Panepucci - HU-UFSCar</v>
          </cell>
          <cell r="D365" t="str">
            <v>ARARAQUARA</v>
          </cell>
          <cell r="E365" t="str">
            <v>SAO CARLOS</v>
          </cell>
          <cell r="F365" t="str">
            <v>Municipal</v>
          </cell>
          <cell r="G365">
            <v>1798</v>
          </cell>
          <cell r="H365" t="str">
            <v>Priv.s. fins lucrativos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490</v>
          </cell>
          <cell r="T365">
            <v>7263.4424799999997</v>
          </cell>
          <cell r="U365">
            <v>0</v>
          </cell>
          <cell r="V365">
            <v>0</v>
          </cell>
          <cell r="W365">
            <v>480</v>
          </cell>
          <cell r="X365">
            <v>7355.4719999999998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A366">
            <v>7320175</v>
          </cell>
          <cell r="B366" t="str">
            <v>60.992.427/0018-93</v>
          </cell>
          <cell r="C366" t="str">
            <v>Beneficência Nipo-Brasileira de São Paulo - Hospital São Miguel Arcanjo</v>
          </cell>
          <cell r="D366" t="str">
            <v>SOROCABA</v>
          </cell>
          <cell r="E366" t="str">
            <v>SAO MIGUEL ARCANJO</v>
          </cell>
          <cell r="F366" t="str">
            <v>Municipal</v>
          </cell>
          <cell r="G366">
            <v>2345</v>
          </cell>
          <cell r="H366" t="str">
            <v>Priv.s. fins lucrativos</v>
          </cell>
          <cell r="I366">
            <v>125</v>
          </cell>
          <cell r="J366">
            <v>1365.039</v>
          </cell>
          <cell r="K366">
            <v>20</v>
          </cell>
          <cell r="L366">
            <v>235.2628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50</v>
          </cell>
          <cell r="R366">
            <v>535.69500000000005</v>
          </cell>
          <cell r="S366">
            <v>70</v>
          </cell>
          <cell r="T366">
            <v>1037.63464</v>
          </cell>
          <cell r="U366">
            <v>75</v>
          </cell>
          <cell r="V366">
            <v>665.1975000000001</v>
          </cell>
          <cell r="W366">
            <v>60</v>
          </cell>
          <cell r="X366">
            <v>919.43399999999997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A367">
            <v>7849184</v>
          </cell>
          <cell r="B367">
            <v>23122790000183</v>
          </cell>
          <cell r="C367" t="str">
            <v>HOSPITAL SANTA MARIA DE SUZANO</v>
          </cell>
          <cell r="D367" t="str">
            <v>GRANDE S. PAULO</v>
          </cell>
          <cell r="E367" t="str">
            <v>SUZANO</v>
          </cell>
          <cell r="F367" t="str">
            <v>Municipal</v>
          </cell>
          <cell r="G367">
            <v>2722</v>
          </cell>
          <cell r="H367" t="str">
            <v>Priv.s. fins lucrativos</v>
          </cell>
          <cell r="I367">
            <v>460</v>
          </cell>
          <cell r="J367">
            <v>5023.3435199999994</v>
          </cell>
          <cell r="K367">
            <v>170</v>
          </cell>
          <cell r="L367">
            <v>1999.7338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180</v>
          </cell>
          <cell r="R367">
            <v>1928.5020000000002</v>
          </cell>
          <cell r="S367">
            <v>240</v>
          </cell>
          <cell r="T367">
            <v>3557.60448</v>
          </cell>
          <cell r="U367">
            <v>280</v>
          </cell>
          <cell r="V367">
            <v>2483.4040000000005</v>
          </cell>
          <cell r="W367">
            <v>240</v>
          </cell>
          <cell r="X367">
            <v>3677.7359999999999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A368">
            <v>9149511</v>
          </cell>
          <cell r="B368" t="str">
            <v>24.291.004/0001-34</v>
          </cell>
          <cell r="C368" t="str">
            <v>Hospital Neurocenter Ltda.</v>
          </cell>
          <cell r="D368" t="str">
            <v>GRANDE S. PAULO</v>
          </cell>
          <cell r="E368" t="str">
            <v>GUARULHOS</v>
          </cell>
          <cell r="F368" t="str">
            <v>Municipal</v>
          </cell>
          <cell r="G368">
            <v>2749</v>
          </cell>
          <cell r="H368" t="str">
            <v>Priv.s. fins lucrativos</v>
          </cell>
          <cell r="I368">
            <v>17960</v>
          </cell>
          <cell r="J368">
            <v>196128.80351999999</v>
          </cell>
          <cell r="K368">
            <v>1595</v>
          </cell>
          <cell r="L368">
            <v>18762.208299999998</v>
          </cell>
          <cell r="M368">
            <v>130</v>
          </cell>
          <cell r="N368">
            <v>1325.0847999999999</v>
          </cell>
          <cell r="O368">
            <v>170</v>
          </cell>
          <cell r="P368">
            <v>2639.2568000000001</v>
          </cell>
          <cell r="Q368">
            <v>7040</v>
          </cell>
          <cell r="R368">
            <v>75425.856</v>
          </cell>
          <cell r="S368">
            <v>3890</v>
          </cell>
          <cell r="T368">
            <v>57662.83928</v>
          </cell>
          <cell r="U368">
            <v>10920</v>
          </cell>
          <cell r="V368">
            <v>96852.756000000008</v>
          </cell>
          <cell r="W368">
            <v>3890</v>
          </cell>
          <cell r="X368">
            <v>59609.970999999998</v>
          </cell>
          <cell r="Y368">
            <v>870</v>
          </cell>
          <cell r="Z368">
            <v>8718.9398999999994</v>
          </cell>
          <cell r="AA368">
            <v>510</v>
          </cell>
          <cell r="AB368">
            <v>8037.5949000000001</v>
          </cell>
          <cell r="AC368">
            <v>320</v>
          </cell>
        </row>
        <row r="369">
          <cell r="A369">
            <v>9662561</v>
          </cell>
          <cell r="B369">
            <v>49150352002085</v>
          </cell>
          <cell r="C369" t="str">
            <v>FUNDAÇÃO PIO XII</v>
          </cell>
          <cell r="D369" t="str">
            <v>BARRETOS</v>
          </cell>
          <cell r="E369" t="str">
            <v>BARRETOS</v>
          </cell>
          <cell r="F369" t="str">
            <v>Municipal</v>
          </cell>
          <cell r="G369">
            <v>1755</v>
          </cell>
          <cell r="H369" t="str">
            <v>Priv.s. fins lucrativos</v>
          </cell>
          <cell r="I369">
            <v>14370</v>
          </cell>
          <cell r="J369">
            <v>156924.88343999998</v>
          </cell>
          <cell r="K369">
            <v>3110</v>
          </cell>
          <cell r="L369">
            <v>36583.365400000002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5624</v>
          </cell>
          <cell r="R369">
            <v>60254.973600000005</v>
          </cell>
          <cell r="S369">
            <v>1040</v>
          </cell>
          <cell r="T369">
            <v>15416.28608</v>
          </cell>
          <cell r="U369">
            <v>8735</v>
          </cell>
          <cell r="V369">
            <v>77473.335500000001</v>
          </cell>
          <cell r="W369">
            <v>1040</v>
          </cell>
          <cell r="X369">
            <v>15936.856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A370">
            <v>9680500</v>
          </cell>
          <cell r="B370">
            <v>45349461000960</v>
          </cell>
          <cell r="C370" t="str">
            <v>Associação Hospitalar Beneficente do Brasil</v>
          </cell>
          <cell r="D370" t="str">
            <v>MARÍLIA</v>
          </cell>
          <cell r="E370" t="str">
            <v>GARCA</v>
          </cell>
          <cell r="F370" t="str">
            <v>Municipal</v>
          </cell>
          <cell r="G370">
            <v>2103</v>
          </cell>
          <cell r="H370" t="str">
            <v>Priv.s. fins lucrativos</v>
          </cell>
          <cell r="I370">
            <v>300</v>
          </cell>
          <cell r="J370">
            <v>3276.0935999999997</v>
          </cell>
          <cell r="K370">
            <v>160</v>
          </cell>
          <cell r="L370">
            <v>1882.1024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115</v>
          </cell>
          <cell r="R370">
            <v>1232.0985000000001</v>
          </cell>
          <cell r="S370">
            <v>240</v>
          </cell>
          <cell r="T370">
            <v>3557.60448</v>
          </cell>
          <cell r="U370">
            <v>180</v>
          </cell>
          <cell r="V370">
            <v>1596.4740000000002</v>
          </cell>
          <cell r="W370">
            <v>240</v>
          </cell>
          <cell r="X370">
            <v>3677.7359999999999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A371">
            <v>102792</v>
          </cell>
          <cell r="B371" t="str">
            <v>58200015/000183</v>
          </cell>
          <cell r="C371" t="str">
            <v>HOSPITAL DE CAMPANHA COVID 19 UPA CENTRAL</v>
          </cell>
          <cell r="D371" t="str">
            <v>BAIXADA SANTISTA</v>
          </cell>
          <cell r="E371" t="str">
            <v>Baixada Santista</v>
          </cell>
          <cell r="F371" t="str">
            <v>Municipal</v>
          </cell>
          <cell r="G371">
            <v>2396</v>
          </cell>
          <cell r="H371" t="str">
            <v>Direta/OSS</v>
          </cell>
          <cell r="I371">
            <v>1795</v>
          </cell>
          <cell r="J371">
            <v>19601.960039999998</v>
          </cell>
          <cell r="K371">
            <v>1120</v>
          </cell>
          <cell r="L371">
            <v>13174.7168</v>
          </cell>
          <cell r="M371">
            <v>700</v>
          </cell>
          <cell r="N371">
            <v>7135.0719999999992</v>
          </cell>
          <cell r="O371">
            <v>520</v>
          </cell>
          <cell r="P371">
            <v>8073.0208000000002</v>
          </cell>
          <cell r="Q371">
            <v>705</v>
          </cell>
          <cell r="R371">
            <v>7553.2995000000001</v>
          </cell>
          <cell r="S371">
            <v>440</v>
          </cell>
          <cell r="T371">
            <v>6522.2748799999999</v>
          </cell>
          <cell r="U371">
            <v>1090</v>
          </cell>
          <cell r="V371">
            <v>9667.5370000000003</v>
          </cell>
          <cell r="W371">
            <v>440</v>
          </cell>
          <cell r="X371">
            <v>6742.5159999999996</v>
          </cell>
          <cell r="Y371">
            <v>4700</v>
          </cell>
          <cell r="Z371">
            <v>47102.319000000003</v>
          </cell>
          <cell r="AA371">
            <v>1520</v>
          </cell>
          <cell r="AB371">
            <v>23955.184799999999</v>
          </cell>
          <cell r="AC371">
            <v>960</v>
          </cell>
        </row>
        <row r="372">
          <cell r="A372">
            <v>605107</v>
          </cell>
          <cell r="B372">
            <v>10857726000107</v>
          </cell>
          <cell r="C372" t="str">
            <v>CENTRO DE TRANSICAO E ESTABILIZACAO COVID19</v>
          </cell>
          <cell r="D372" t="str">
            <v>SOROCABA</v>
          </cell>
          <cell r="E372" t="str">
            <v>SOROCABA</v>
          </cell>
          <cell r="F372" t="str">
            <v>Municipal</v>
          </cell>
          <cell r="G372">
            <v>2704</v>
          </cell>
          <cell r="H372" t="str">
            <v>Direta/OSS</v>
          </cell>
          <cell r="I372">
            <v>5985</v>
          </cell>
          <cell r="J372">
            <v>65358.067319999995</v>
          </cell>
          <cell r="K372">
            <v>385</v>
          </cell>
          <cell r="L372">
            <v>4528.8089</v>
          </cell>
          <cell r="M372">
            <v>0</v>
          </cell>
          <cell r="N372">
            <v>0</v>
          </cell>
          <cell r="O372">
            <v>210</v>
          </cell>
          <cell r="P372">
            <v>3260.2584000000002</v>
          </cell>
          <cell r="Q372">
            <v>2345</v>
          </cell>
          <cell r="R372">
            <v>25124.095500000003</v>
          </cell>
          <cell r="S372">
            <v>1940</v>
          </cell>
          <cell r="T372">
            <v>28757.302879999999</v>
          </cell>
          <cell r="U372">
            <v>3640</v>
          </cell>
          <cell r="V372">
            <v>32284.252000000004</v>
          </cell>
          <cell r="W372">
            <v>1940</v>
          </cell>
          <cell r="X372">
            <v>29728.366000000002</v>
          </cell>
          <cell r="Y372">
            <v>0</v>
          </cell>
          <cell r="Z372">
            <v>0</v>
          </cell>
          <cell r="AA372">
            <v>610</v>
          </cell>
          <cell r="AB372">
            <v>9613.5938999999998</v>
          </cell>
          <cell r="AC372">
            <v>380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71"/>
  <sheetViews>
    <sheetView tabSelected="1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J2" sqref="J2"/>
    </sheetView>
  </sheetViews>
  <sheetFormatPr defaultRowHeight="12.75" x14ac:dyDescent="0.25"/>
  <cols>
    <col min="1" max="1" width="17" style="4" customWidth="1"/>
    <col min="2" max="2" width="17.7109375" style="4" customWidth="1"/>
    <col min="3" max="3" width="21" style="3" customWidth="1"/>
    <col min="4" max="4" width="14.28515625" style="1" customWidth="1"/>
    <col min="5" max="6" width="13" style="1" customWidth="1"/>
    <col min="7" max="8" width="14.5703125" style="1" customWidth="1"/>
    <col min="9" max="9" width="14.28515625" style="1" customWidth="1"/>
    <col min="10" max="10" width="12.7109375" style="1" customWidth="1"/>
    <col min="11" max="11" width="17.28515625" style="1" customWidth="1"/>
    <col min="12" max="12" width="12.85546875" style="1" customWidth="1"/>
    <col min="13" max="13" width="16.28515625" style="1" customWidth="1"/>
    <col min="14" max="14" width="17.7109375" style="1" customWidth="1"/>
    <col min="15" max="15" width="22.42578125" style="1" customWidth="1"/>
    <col min="16" max="16" width="16.42578125" style="1" customWidth="1"/>
    <col min="17" max="17" width="19" style="1" customWidth="1"/>
    <col min="18" max="18" width="17.28515625" style="1" bestFit="1" customWidth="1"/>
    <col min="19" max="19" width="17" style="1" customWidth="1"/>
    <col min="20" max="20" width="15.7109375" style="1" customWidth="1"/>
    <col min="21" max="21" width="15" style="1" customWidth="1"/>
    <col min="22" max="22" width="12.85546875" style="1" customWidth="1"/>
    <col min="23" max="23" width="12.5703125" style="1" customWidth="1"/>
    <col min="24" max="24" width="14.28515625" style="1" customWidth="1"/>
    <col min="25" max="25" width="12.85546875" style="1" customWidth="1"/>
    <col min="26" max="26" width="12.140625" style="1" customWidth="1"/>
    <col min="27" max="27" width="16.28515625" style="1" customWidth="1"/>
    <col min="28" max="28" width="16.7109375" style="2" customWidth="1"/>
    <col min="29" max="29" width="12.7109375" style="1" customWidth="1"/>
    <col min="30" max="30" width="20" style="1" customWidth="1"/>
    <col min="31" max="31" width="14.7109375" style="1" bestFit="1" customWidth="1"/>
    <col min="32" max="32" width="19.28515625" style="1" customWidth="1"/>
    <col min="33" max="33" width="13.7109375" style="1" customWidth="1"/>
    <col min="34" max="34" width="15.7109375" style="1" customWidth="1"/>
    <col min="35" max="35" width="16.7109375" style="1" customWidth="1"/>
    <col min="36" max="36" width="14.42578125" style="1" customWidth="1"/>
    <col min="37" max="37" width="15" style="1" customWidth="1"/>
    <col min="38" max="38" width="18.5703125" style="1" customWidth="1"/>
    <col min="39" max="39" width="16.42578125" style="1" customWidth="1"/>
    <col min="40" max="40" width="15.140625" style="1" customWidth="1"/>
    <col min="41" max="41" width="13.7109375" style="1" customWidth="1"/>
    <col min="42" max="42" width="16.28515625" style="1" customWidth="1"/>
    <col min="43" max="43" width="14.5703125" style="1" customWidth="1"/>
    <col min="44" max="44" width="14.42578125" style="1" customWidth="1"/>
    <col min="45" max="45" width="16.28515625" style="1" customWidth="1"/>
    <col min="46" max="46" width="16.42578125" style="1" customWidth="1"/>
    <col min="47" max="47" width="20.140625" style="1" customWidth="1"/>
    <col min="48" max="48" width="11.5703125" style="1" customWidth="1"/>
    <col min="49" max="50" width="15.28515625" style="1" customWidth="1"/>
    <col min="51" max="51" width="19" style="1" customWidth="1"/>
    <col min="52" max="52" width="19.7109375" style="1" bestFit="1" customWidth="1"/>
    <col min="53" max="16384" width="9.140625" style="1"/>
  </cols>
  <sheetData>
    <row r="1" spans="1:52" ht="45.75" customHeight="1" x14ac:dyDescent="0.25">
      <c r="A1" s="82" t="s">
        <v>513</v>
      </c>
      <c r="B1" s="82" t="s">
        <v>512</v>
      </c>
      <c r="C1" s="83" t="s">
        <v>511</v>
      </c>
      <c r="D1" s="80" t="s">
        <v>510</v>
      </c>
      <c r="E1" s="80" t="s">
        <v>509</v>
      </c>
      <c r="F1" s="80" t="s">
        <v>508</v>
      </c>
      <c r="G1" s="80" t="s">
        <v>507</v>
      </c>
      <c r="H1" s="80" t="s">
        <v>506</v>
      </c>
      <c r="I1" s="87" t="s">
        <v>503</v>
      </c>
      <c r="J1" s="87"/>
      <c r="K1" s="87"/>
      <c r="L1" s="87"/>
      <c r="M1" s="87"/>
      <c r="N1" s="87"/>
      <c r="O1" s="88"/>
      <c r="P1" s="93" t="s">
        <v>502</v>
      </c>
      <c r="Q1" s="94"/>
      <c r="R1" s="95"/>
      <c r="S1" s="84" t="s">
        <v>501</v>
      </c>
      <c r="T1" s="85"/>
      <c r="U1" s="86"/>
      <c r="V1" s="93" t="s">
        <v>500</v>
      </c>
      <c r="W1" s="94"/>
      <c r="X1" s="96"/>
      <c r="Y1" s="84" t="s">
        <v>505</v>
      </c>
      <c r="Z1" s="85"/>
      <c r="AA1" s="86"/>
      <c r="AB1" s="81" t="s">
        <v>504</v>
      </c>
      <c r="AC1" s="103" t="s">
        <v>503</v>
      </c>
      <c r="AD1" s="87"/>
      <c r="AE1" s="87"/>
      <c r="AF1" s="88"/>
      <c r="AG1" s="97" t="s">
        <v>502</v>
      </c>
      <c r="AH1" s="98"/>
      <c r="AI1" s="98"/>
      <c r="AJ1" s="98"/>
      <c r="AK1" s="103" t="s">
        <v>501</v>
      </c>
      <c r="AL1" s="87"/>
      <c r="AM1" s="87"/>
      <c r="AN1" s="88"/>
      <c r="AO1" s="97" t="s">
        <v>500</v>
      </c>
      <c r="AP1" s="98"/>
      <c r="AQ1" s="98"/>
      <c r="AR1" s="99"/>
      <c r="AS1" s="101" t="s">
        <v>499</v>
      </c>
      <c r="AT1" s="89" t="s">
        <v>498</v>
      </c>
      <c r="AU1" s="90" t="s">
        <v>514</v>
      </c>
      <c r="AV1" s="91"/>
      <c r="AW1" s="91"/>
      <c r="AX1" s="92"/>
      <c r="AY1" s="100" t="s">
        <v>515</v>
      </c>
      <c r="AZ1" s="89" t="s">
        <v>518</v>
      </c>
    </row>
    <row r="2" spans="1:52" ht="78.75" customHeight="1" x14ac:dyDescent="0.25">
      <c r="A2" s="82"/>
      <c r="B2" s="82"/>
      <c r="C2" s="83"/>
      <c r="D2" s="80"/>
      <c r="E2" s="80"/>
      <c r="F2" s="80"/>
      <c r="G2" s="80"/>
      <c r="H2" s="80"/>
      <c r="I2" s="73" t="s">
        <v>497</v>
      </c>
      <c r="J2" s="57" t="s">
        <v>484</v>
      </c>
      <c r="K2" s="57" t="s">
        <v>489</v>
      </c>
      <c r="L2" s="57" t="s">
        <v>485</v>
      </c>
      <c r="M2" s="57" t="s">
        <v>484</v>
      </c>
      <c r="N2" s="57" t="s">
        <v>489</v>
      </c>
      <c r="O2" s="72" t="s">
        <v>496</v>
      </c>
      <c r="P2" s="35" t="s">
        <v>493</v>
      </c>
      <c r="Q2" s="67" t="s">
        <v>495</v>
      </c>
      <c r="R2" s="71" t="s">
        <v>491</v>
      </c>
      <c r="S2" s="58" t="s">
        <v>493</v>
      </c>
      <c r="T2" s="57" t="s">
        <v>484</v>
      </c>
      <c r="U2" s="68" t="s">
        <v>494</v>
      </c>
      <c r="V2" s="35" t="s">
        <v>493</v>
      </c>
      <c r="W2" s="67" t="s">
        <v>492</v>
      </c>
      <c r="X2" s="66" t="s">
        <v>491</v>
      </c>
      <c r="Y2" s="58" t="s">
        <v>493</v>
      </c>
      <c r="Z2" s="57" t="s">
        <v>492</v>
      </c>
      <c r="AA2" s="68" t="s">
        <v>491</v>
      </c>
      <c r="AB2" s="81"/>
      <c r="AC2" s="58" t="s">
        <v>490</v>
      </c>
      <c r="AD2" s="57" t="s">
        <v>484</v>
      </c>
      <c r="AE2" s="57" t="s">
        <v>489</v>
      </c>
      <c r="AF2" s="70" t="s">
        <v>488</v>
      </c>
      <c r="AG2" s="35" t="s">
        <v>485</v>
      </c>
      <c r="AH2" s="67" t="s">
        <v>487</v>
      </c>
      <c r="AI2" s="67" t="s">
        <v>486</v>
      </c>
      <c r="AJ2" s="69" t="s">
        <v>482</v>
      </c>
      <c r="AK2" s="58" t="s">
        <v>485</v>
      </c>
      <c r="AL2" s="57" t="s">
        <v>484</v>
      </c>
      <c r="AM2" s="68" t="s">
        <v>483</v>
      </c>
      <c r="AN2" s="65" t="s">
        <v>482</v>
      </c>
      <c r="AO2" s="35" t="s">
        <v>485</v>
      </c>
      <c r="AP2" s="67" t="s">
        <v>484</v>
      </c>
      <c r="AQ2" s="66" t="s">
        <v>483</v>
      </c>
      <c r="AR2" s="65" t="s">
        <v>482</v>
      </c>
      <c r="AS2" s="102"/>
      <c r="AT2" s="89"/>
      <c r="AU2" s="67" t="s">
        <v>516</v>
      </c>
      <c r="AV2" s="67" t="s">
        <v>484</v>
      </c>
      <c r="AW2" s="67" t="s">
        <v>517</v>
      </c>
      <c r="AX2" s="65" t="s">
        <v>519</v>
      </c>
      <c r="AY2" s="100"/>
      <c r="AZ2" s="89"/>
    </row>
    <row r="3" spans="1:52" ht="25.5" x14ac:dyDescent="0.25">
      <c r="A3" s="43">
        <v>8028</v>
      </c>
      <c r="B3" s="43">
        <v>46523171000368</v>
      </c>
      <c r="C3" s="42" t="s">
        <v>481</v>
      </c>
      <c r="D3" s="60" t="s">
        <v>16</v>
      </c>
      <c r="E3" s="60" t="s">
        <v>480</v>
      </c>
      <c r="F3" s="60">
        <v>353440</v>
      </c>
      <c r="G3" s="60" t="s">
        <v>2</v>
      </c>
      <c r="H3" s="59" t="s">
        <v>1</v>
      </c>
      <c r="I3" s="58">
        <v>900</v>
      </c>
      <c r="J3" s="49">
        <v>10.920311999999999</v>
      </c>
      <c r="K3" s="49">
        <v>9828.2807999999986</v>
      </c>
      <c r="L3" s="57">
        <v>350</v>
      </c>
      <c r="M3" s="49">
        <v>10.713900000000001</v>
      </c>
      <c r="N3" s="49">
        <v>3749.8650000000002</v>
      </c>
      <c r="O3" s="56">
        <v>13578.1458</v>
      </c>
      <c r="P3" s="35">
        <f>VLOOKUP(A3,'[1]midazolam SF'!$A$2:$M$272,13,0)</f>
        <v>780</v>
      </c>
      <c r="Q3" s="47">
        <v>14.823352</v>
      </c>
      <c r="R3" s="34">
        <f t="shared" ref="R3:R66" si="0">P3*Q3</f>
        <v>11562.21456</v>
      </c>
      <c r="S3" s="50">
        <f>VLOOKUP(A3,'[1]atracurio 2.5 SF'!A2:M272,13,0)</f>
        <v>520</v>
      </c>
      <c r="T3" s="49">
        <v>10.192959999999999</v>
      </c>
      <c r="U3" s="54">
        <f t="shared" ref="U3:U66" si="1">S3*T3</f>
        <v>5300.3391999999994</v>
      </c>
      <c r="V3" s="48">
        <f>VLOOKUP(A3,'[1]atracurio 5 SF'!A2:M272,13,0)</f>
        <v>1400</v>
      </c>
      <c r="W3" s="47">
        <v>15.525040000000001</v>
      </c>
      <c r="X3" s="55">
        <f t="shared" ref="X3:X66" si="2">V3*W3</f>
        <v>21735.056</v>
      </c>
      <c r="Y3" s="50">
        <f>VLOOKUP(A3,'[1]rocuronio SF'!A2:M272,13,0)</f>
        <v>1275</v>
      </c>
      <c r="Z3" s="49">
        <v>11.76314</v>
      </c>
      <c r="AA3" s="54">
        <f t="shared" ref="AA3:AA66" si="3">Y3*Z3</f>
        <v>14998.003500000001</v>
      </c>
      <c r="AB3" s="31">
        <f t="shared" ref="AB3:AB66" si="4">O3+R3+U3+X3+AA3</f>
        <v>67173.759059999997</v>
      </c>
      <c r="AC3" s="50">
        <f>VLOOKUP(A3,'[1]propofol framp 20 SF'!$A$2:$V$2,22,0)</f>
        <v>545</v>
      </c>
      <c r="AD3" s="53">
        <v>8.8693000000000008</v>
      </c>
      <c r="AE3" s="49">
        <f>VLOOKUP('Relatório Compra Internacional '!A3,'[1]propofol framp 20 SF'!A2:X271,24,0)</f>
        <v>4833.7685000000001</v>
      </c>
      <c r="AF3" s="46">
        <f t="shared" ref="AF3:AF66" si="5">O3+AE3</f>
        <v>18411.9143</v>
      </c>
      <c r="AG3" s="52">
        <v>780</v>
      </c>
      <c r="AH3" s="47">
        <v>15.323912999999999</v>
      </c>
      <c r="AI3" s="47">
        <v>11952.65214</v>
      </c>
      <c r="AJ3" s="51">
        <f t="shared" ref="AJ3:AJ66" si="6">R3+AI3</f>
        <v>23514.866699999999</v>
      </c>
      <c r="AK3" s="50">
        <v>3480</v>
      </c>
      <c r="AL3" s="49">
        <v>10.02177</v>
      </c>
      <c r="AM3" s="49">
        <v>34875.759599999998</v>
      </c>
      <c r="AN3" s="46">
        <f t="shared" ref="AN3:AN66" si="7">U3+AM3</f>
        <v>40176.0988</v>
      </c>
      <c r="AO3" s="48">
        <v>4080</v>
      </c>
      <c r="AP3" s="47">
        <v>15.75999</v>
      </c>
      <c r="AQ3" s="47">
        <v>64300.7592</v>
      </c>
      <c r="AR3" s="46">
        <f t="shared" ref="AR3:AR66" si="8">X3+AQ3</f>
        <v>86035.815199999997</v>
      </c>
      <c r="AS3" s="45">
        <f>AE3+AI3+AM3+AQ3</f>
        <v>115962.93944</v>
      </c>
      <c r="AT3" s="74">
        <f t="shared" ref="AT3:AT66" si="9">AB3+AS3</f>
        <v>183136.6985</v>
      </c>
      <c r="AU3" s="67">
        <f>VLOOKUP(A3,'[2]consolidado geral (2)'!$A$103:$AC$372,29,0)</f>
        <v>2520</v>
      </c>
      <c r="AV3" s="47">
        <v>9.0511999999999997</v>
      </c>
      <c r="AW3" s="47">
        <f>AU3*AV3</f>
        <v>22809.023999999998</v>
      </c>
      <c r="AX3" s="79">
        <f>X3+AQ3+AW3</f>
        <v>108844.83919999999</v>
      </c>
      <c r="AY3" s="76">
        <f>AW3</f>
        <v>22809.023999999998</v>
      </c>
      <c r="AZ3" s="21">
        <f>AB3+AS3+AY3</f>
        <v>205945.7225</v>
      </c>
    </row>
    <row r="4" spans="1:52" ht="51" x14ac:dyDescent="0.25">
      <c r="A4" s="43">
        <v>8923</v>
      </c>
      <c r="B4" s="43">
        <v>46522942000130</v>
      </c>
      <c r="C4" s="42" t="s">
        <v>479</v>
      </c>
      <c r="D4" s="60" t="s">
        <v>16</v>
      </c>
      <c r="E4" s="60" t="s">
        <v>343</v>
      </c>
      <c r="F4" s="60">
        <v>354780</v>
      </c>
      <c r="G4" s="60" t="s">
        <v>2</v>
      </c>
      <c r="H4" s="59" t="s">
        <v>1</v>
      </c>
      <c r="I4" s="58">
        <v>5985</v>
      </c>
      <c r="J4" s="49">
        <v>10.920311999999999</v>
      </c>
      <c r="K4" s="49">
        <v>65358.067319999995</v>
      </c>
      <c r="L4" s="57">
        <v>2345</v>
      </c>
      <c r="M4" s="49">
        <v>10.713900000000001</v>
      </c>
      <c r="N4" s="49">
        <v>25124.095500000003</v>
      </c>
      <c r="O4" s="56">
        <v>90482.162819999998</v>
      </c>
      <c r="P4" s="35">
        <f>VLOOKUP(A4,'[1]midazolam SF'!$A$2:$M$272,13,0)</f>
        <v>5930</v>
      </c>
      <c r="Q4" s="47">
        <v>14.823352</v>
      </c>
      <c r="R4" s="34">
        <f t="shared" si="0"/>
        <v>87902.477360000004</v>
      </c>
      <c r="S4" s="50">
        <f>VLOOKUP(A4,'[1]atracurio 2.5 SF'!A3:M273,13,0)</f>
        <v>1780</v>
      </c>
      <c r="T4" s="49">
        <v>10.192959999999999</v>
      </c>
      <c r="U4" s="54">
        <f t="shared" si="1"/>
        <v>18143.468799999999</v>
      </c>
      <c r="V4" s="48">
        <f>VLOOKUP(A4,'[1]atracurio 5 SF'!A3:M273,13,0)</f>
        <v>0</v>
      </c>
      <c r="W4" s="47">
        <v>15.525040000000001</v>
      </c>
      <c r="X4" s="55">
        <f t="shared" si="2"/>
        <v>0</v>
      </c>
      <c r="Y4" s="50">
        <f>VLOOKUP(A4,'[1]rocuronio SF'!A3:M273,13,0)</f>
        <v>955</v>
      </c>
      <c r="Z4" s="49">
        <v>11.76314</v>
      </c>
      <c r="AA4" s="54">
        <f t="shared" si="3"/>
        <v>11233.798699999999</v>
      </c>
      <c r="AB4" s="31">
        <f t="shared" si="4"/>
        <v>207761.90768</v>
      </c>
      <c r="AC4" s="50">
        <f>VLOOKUP(A4,'[1]propofol framp 20 SF'!A2:V271,22,0)</f>
        <v>3640</v>
      </c>
      <c r="AD4" s="53">
        <v>8.8693000000000008</v>
      </c>
      <c r="AE4" s="49">
        <f>VLOOKUP('Relatório Compra Internacional '!A4,'[1]propofol framp 20 SF'!A3:X272,24,0)</f>
        <v>32284.252000000004</v>
      </c>
      <c r="AF4" s="46">
        <f t="shared" si="5"/>
        <v>122766.41482000001</v>
      </c>
      <c r="AG4" s="52">
        <v>5930</v>
      </c>
      <c r="AH4" s="47">
        <v>15.323912999999999</v>
      </c>
      <c r="AI4" s="47">
        <v>90870.804089999991</v>
      </c>
      <c r="AJ4" s="51">
        <f t="shared" si="6"/>
        <v>178773.28145000001</v>
      </c>
      <c r="AK4" s="50">
        <v>11920</v>
      </c>
      <c r="AL4" s="49">
        <v>10.02177</v>
      </c>
      <c r="AM4" s="49">
        <v>119459.4984</v>
      </c>
      <c r="AN4" s="46">
        <f t="shared" si="7"/>
        <v>137602.96719999998</v>
      </c>
      <c r="AO4" s="48">
        <v>0</v>
      </c>
      <c r="AP4" s="47">
        <v>15.75999</v>
      </c>
      <c r="AQ4" s="47">
        <v>0</v>
      </c>
      <c r="AR4" s="46">
        <f t="shared" si="8"/>
        <v>0</v>
      </c>
      <c r="AS4" s="45">
        <f t="shared" ref="AS4:AS66" si="10">AE4+AI4+AM4+AQ4</f>
        <v>242614.55449000001</v>
      </c>
      <c r="AT4" s="74">
        <f t="shared" si="9"/>
        <v>450376.46217000001</v>
      </c>
      <c r="AU4" s="67">
        <f>VLOOKUP(A4,'[2]consolidado geral (2)'!$A$103:$AC$372,29,0)</f>
        <v>0</v>
      </c>
      <c r="AV4" s="47">
        <v>9.0511999999999997</v>
      </c>
      <c r="AW4" s="47">
        <f t="shared" ref="AW4:AW67" si="11">AU4*AV4</f>
        <v>0</v>
      </c>
      <c r="AX4" s="79">
        <f t="shared" ref="AX4:AX67" si="12">X4+AQ4+AW4</f>
        <v>0</v>
      </c>
      <c r="AY4" s="76">
        <f t="shared" ref="AY4:AY67" si="13">AW4</f>
        <v>0</v>
      </c>
      <c r="AZ4" s="21">
        <f t="shared" ref="AZ4:AZ67" si="14">AB4+AS4+AY4</f>
        <v>450376.46217000001</v>
      </c>
    </row>
    <row r="5" spans="1:52" ht="38.25" x14ac:dyDescent="0.25">
      <c r="A5" s="43">
        <v>9628</v>
      </c>
      <c r="B5" s="43">
        <v>61699567001245</v>
      </c>
      <c r="C5" s="42" t="s">
        <v>478</v>
      </c>
      <c r="D5" s="60" t="s">
        <v>54</v>
      </c>
      <c r="E5" s="60" t="s">
        <v>477</v>
      </c>
      <c r="F5" s="60">
        <v>354990</v>
      </c>
      <c r="G5" s="60" t="s">
        <v>2</v>
      </c>
      <c r="H5" s="59" t="s">
        <v>1</v>
      </c>
      <c r="I5" s="58">
        <v>1320</v>
      </c>
      <c r="J5" s="49">
        <v>10.920311999999999</v>
      </c>
      <c r="K5" s="49">
        <v>14414.811839999998</v>
      </c>
      <c r="L5" s="57">
        <v>515</v>
      </c>
      <c r="M5" s="49">
        <v>10.713900000000001</v>
      </c>
      <c r="N5" s="49">
        <v>5517.6585000000005</v>
      </c>
      <c r="O5" s="56">
        <v>19932.47034</v>
      </c>
      <c r="P5" s="35">
        <f>VLOOKUP(A5,'[1]midazolam SF'!$A$2:$M$272,13,0)</f>
        <v>2350</v>
      </c>
      <c r="Q5" s="47">
        <v>14.823352</v>
      </c>
      <c r="R5" s="34">
        <f t="shared" si="0"/>
        <v>34834.877200000003</v>
      </c>
      <c r="S5" s="50">
        <f>VLOOKUP(A5,'[1]atracurio 2.5 SF'!A4:M274,13,0)</f>
        <v>1020</v>
      </c>
      <c r="T5" s="49">
        <v>10.192959999999999</v>
      </c>
      <c r="U5" s="54">
        <f t="shared" si="1"/>
        <v>10396.8192</v>
      </c>
      <c r="V5" s="48">
        <f>VLOOKUP(A5,'[1]atracurio 5 SF'!A4:M274,13,0)</f>
        <v>670</v>
      </c>
      <c r="W5" s="47">
        <v>15.525040000000001</v>
      </c>
      <c r="X5" s="55">
        <f t="shared" si="2"/>
        <v>10401.7768</v>
      </c>
      <c r="Y5" s="50">
        <f>VLOOKUP(A5,'[1]rocuronio SF'!A4:M274,13,0)</f>
        <v>365</v>
      </c>
      <c r="Z5" s="49">
        <v>11.76314</v>
      </c>
      <c r="AA5" s="54">
        <f t="shared" si="3"/>
        <v>4293.5460999999996</v>
      </c>
      <c r="AB5" s="31">
        <f t="shared" si="4"/>
        <v>79859.489640000014</v>
      </c>
      <c r="AC5" s="50">
        <f>VLOOKUP(A5,'[1]propofol framp 20 SF'!A3:V272,22,0)</f>
        <v>800</v>
      </c>
      <c r="AD5" s="53">
        <v>8.8693000000000008</v>
      </c>
      <c r="AE5" s="49">
        <f>VLOOKUP('Relatório Compra Internacional '!A5,'[1]propofol framp 20 SF'!A4:X273,24,0)</f>
        <v>7095.4400000000005</v>
      </c>
      <c r="AF5" s="46">
        <f t="shared" si="5"/>
        <v>27027.910340000002</v>
      </c>
      <c r="AG5" s="52">
        <v>2350</v>
      </c>
      <c r="AH5" s="47">
        <v>15.323912999999999</v>
      </c>
      <c r="AI5" s="47">
        <v>36011.195549999997</v>
      </c>
      <c r="AJ5" s="51">
        <f t="shared" si="6"/>
        <v>70846.072749999992</v>
      </c>
      <c r="AK5" s="50">
        <v>6840</v>
      </c>
      <c r="AL5" s="49">
        <v>10.02177</v>
      </c>
      <c r="AM5" s="49">
        <v>68548.906799999997</v>
      </c>
      <c r="AN5" s="46">
        <f t="shared" si="7"/>
        <v>78945.725999999995</v>
      </c>
      <c r="AO5" s="48">
        <v>1960</v>
      </c>
      <c r="AP5" s="47">
        <v>15.75999</v>
      </c>
      <c r="AQ5" s="47">
        <v>30889.580399999999</v>
      </c>
      <c r="AR5" s="46">
        <f t="shared" si="8"/>
        <v>41291.357199999999</v>
      </c>
      <c r="AS5" s="45">
        <f t="shared" si="10"/>
        <v>142545.12275000001</v>
      </c>
      <c r="AT5" s="74">
        <f t="shared" si="9"/>
        <v>222404.61239000002</v>
      </c>
      <c r="AU5" s="67">
        <f>VLOOKUP(A5,'[2]consolidado geral (2)'!$A$103:$AC$372,29,0)</f>
        <v>1210</v>
      </c>
      <c r="AV5" s="47">
        <v>9.0511999999999997</v>
      </c>
      <c r="AW5" s="47">
        <f t="shared" si="11"/>
        <v>10951.951999999999</v>
      </c>
      <c r="AX5" s="79">
        <f t="shared" si="12"/>
        <v>52243.309199999996</v>
      </c>
      <c r="AY5" s="76">
        <f t="shared" si="13"/>
        <v>10951.951999999999</v>
      </c>
      <c r="AZ5" s="21">
        <f t="shared" si="14"/>
        <v>233356.56439000001</v>
      </c>
    </row>
    <row r="6" spans="1:52" ht="38.25" x14ac:dyDescent="0.25">
      <c r="A6" s="43">
        <v>40010</v>
      </c>
      <c r="B6" s="43">
        <v>59045351000242</v>
      </c>
      <c r="C6" s="42" t="s">
        <v>476</v>
      </c>
      <c r="D6" s="60" t="s">
        <v>16</v>
      </c>
      <c r="E6" s="60" t="s">
        <v>124</v>
      </c>
      <c r="F6" s="60">
        <v>351630</v>
      </c>
      <c r="G6" s="60" t="s">
        <v>2</v>
      </c>
      <c r="H6" s="59" t="s">
        <v>1</v>
      </c>
      <c r="I6" s="58">
        <v>115</v>
      </c>
      <c r="J6" s="49">
        <v>10.920311999999999</v>
      </c>
      <c r="K6" s="49">
        <v>1255.8358799999999</v>
      </c>
      <c r="L6" s="57">
        <v>45</v>
      </c>
      <c r="M6" s="49">
        <v>10.713900000000001</v>
      </c>
      <c r="N6" s="49">
        <v>482.12550000000005</v>
      </c>
      <c r="O6" s="56">
        <v>1737.96138</v>
      </c>
      <c r="P6" s="35">
        <f>VLOOKUP(A6,'[1]midazolam SF'!$A$2:$M$272,13,0)</f>
        <v>80</v>
      </c>
      <c r="Q6" s="47">
        <v>14.823352</v>
      </c>
      <c r="R6" s="34">
        <f t="shared" si="0"/>
        <v>1185.86816</v>
      </c>
      <c r="S6" s="50">
        <f>VLOOKUP(A6,'[1]atracurio 2.5 SF'!A5:M275,13,0)</f>
        <v>0</v>
      </c>
      <c r="T6" s="49">
        <v>10.192959999999999</v>
      </c>
      <c r="U6" s="54">
        <f t="shared" si="1"/>
        <v>0</v>
      </c>
      <c r="V6" s="48">
        <f>VLOOKUP(A6,'[1]atracurio 5 SF'!A5:M275,13,0)</f>
        <v>30</v>
      </c>
      <c r="W6" s="47">
        <v>15.525040000000001</v>
      </c>
      <c r="X6" s="55">
        <f t="shared" si="2"/>
        <v>465.75120000000004</v>
      </c>
      <c r="Y6" s="50">
        <f>VLOOKUP(A6,'[1]rocuronio SF'!A5:M275,13,0)</f>
        <v>15</v>
      </c>
      <c r="Z6" s="49">
        <v>11.76314</v>
      </c>
      <c r="AA6" s="54">
        <f t="shared" si="3"/>
        <v>176.44710000000001</v>
      </c>
      <c r="AB6" s="31">
        <f t="shared" si="4"/>
        <v>3566.0278399999997</v>
      </c>
      <c r="AC6" s="50">
        <f>VLOOKUP(A6,'[1]propofol framp 20 SF'!A4:V273,22,0)</f>
        <v>70</v>
      </c>
      <c r="AD6" s="53">
        <v>8.8693000000000008</v>
      </c>
      <c r="AE6" s="49">
        <f>VLOOKUP('Relatório Compra Internacional '!A6,'[1]propofol framp 20 SF'!A5:X274,24,0)</f>
        <v>620.85100000000011</v>
      </c>
      <c r="AF6" s="46">
        <f t="shared" si="5"/>
        <v>2358.8123800000003</v>
      </c>
      <c r="AG6" s="52">
        <v>70</v>
      </c>
      <c r="AH6" s="47">
        <v>15.323912999999999</v>
      </c>
      <c r="AI6" s="47">
        <v>1072.67391</v>
      </c>
      <c r="AJ6" s="51">
        <f t="shared" si="6"/>
        <v>2258.54207</v>
      </c>
      <c r="AK6" s="50">
        <v>0</v>
      </c>
      <c r="AL6" s="49">
        <v>10.02177</v>
      </c>
      <c r="AM6" s="49">
        <v>0</v>
      </c>
      <c r="AN6" s="46">
        <f t="shared" si="7"/>
        <v>0</v>
      </c>
      <c r="AO6" s="48">
        <v>80</v>
      </c>
      <c r="AP6" s="47">
        <v>15.75999</v>
      </c>
      <c r="AQ6" s="47">
        <v>1260.7991999999999</v>
      </c>
      <c r="AR6" s="46">
        <f t="shared" si="8"/>
        <v>1726.5504000000001</v>
      </c>
      <c r="AS6" s="45">
        <f t="shared" si="10"/>
        <v>2954.32411</v>
      </c>
      <c r="AT6" s="74">
        <f t="shared" si="9"/>
        <v>6520.3519500000002</v>
      </c>
      <c r="AU6" s="67">
        <f>VLOOKUP(A6,'[2]consolidado geral (2)'!$A$103:$AC$372,29,0)</f>
        <v>35</v>
      </c>
      <c r="AV6" s="47">
        <v>9.0511999999999997</v>
      </c>
      <c r="AW6" s="47">
        <f t="shared" si="11"/>
        <v>316.79199999999997</v>
      </c>
      <c r="AX6" s="79">
        <f t="shared" si="12"/>
        <v>2043.3424</v>
      </c>
      <c r="AY6" s="76">
        <f t="shared" si="13"/>
        <v>316.79199999999997</v>
      </c>
      <c r="AZ6" s="21">
        <f t="shared" si="14"/>
        <v>6837.1439500000006</v>
      </c>
    </row>
    <row r="7" spans="1:52" ht="25.5" x14ac:dyDescent="0.25">
      <c r="A7" s="43">
        <v>102075</v>
      </c>
      <c r="B7" s="43">
        <v>9652823001229</v>
      </c>
      <c r="C7" s="42" t="s">
        <v>475</v>
      </c>
      <c r="D7" s="60" t="s">
        <v>16</v>
      </c>
      <c r="E7" s="60" t="s">
        <v>267</v>
      </c>
      <c r="F7" s="60">
        <v>355030</v>
      </c>
      <c r="G7" s="60" t="s">
        <v>2</v>
      </c>
      <c r="H7" s="59" t="s">
        <v>1</v>
      </c>
      <c r="I7" s="58">
        <v>3770</v>
      </c>
      <c r="J7" s="49">
        <v>10.920311999999999</v>
      </c>
      <c r="K7" s="49">
        <v>41169.576239999995</v>
      </c>
      <c r="L7" s="57">
        <v>1480</v>
      </c>
      <c r="M7" s="49">
        <v>10.713900000000001</v>
      </c>
      <c r="N7" s="49">
        <v>15856.572</v>
      </c>
      <c r="O7" s="56">
        <v>57026.148239999995</v>
      </c>
      <c r="P7" s="35">
        <f>VLOOKUP(A7,'[1]midazolam SF'!$A$2:$M$272,13,0)</f>
        <v>1750</v>
      </c>
      <c r="Q7" s="47">
        <v>14.823352</v>
      </c>
      <c r="R7" s="34">
        <f t="shared" si="0"/>
        <v>25940.865999999998</v>
      </c>
      <c r="S7" s="50">
        <f>VLOOKUP(A7,'[1]atracurio 2.5 SF'!A6:M276,13,0)</f>
        <v>780</v>
      </c>
      <c r="T7" s="49">
        <v>10.192959999999999</v>
      </c>
      <c r="U7" s="54">
        <f t="shared" si="1"/>
        <v>7950.5087999999996</v>
      </c>
      <c r="V7" s="48">
        <f>VLOOKUP(A7,'[1]atracurio 5 SF'!A6:M276,13,0)</f>
        <v>700</v>
      </c>
      <c r="W7" s="47">
        <v>15.525040000000001</v>
      </c>
      <c r="X7" s="55">
        <f t="shared" si="2"/>
        <v>10867.528</v>
      </c>
      <c r="Y7" s="50">
        <f>VLOOKUP(A7,'[1]rocuronio SF'!A6:M276,13,0)</f>
        <v>1275</v>
      </c>
      <c r="Z7" s="49">
        <v>11.76314</v>
      </c>
      <c r="AA7" s="54">
        <f t="shared" si="3"/>
        <v>14998.003500000001</v>
      </c>
      <c r="AB7" s="31">
        <f t="shared" si="4"/>
        <v>116783.05454</v>
      </c>
      <c r="AC7" s="50">
        <f>VLOOKUP(A7,'[1]propofol framp 20 SF'!A5:V274,22,0)</f>
        <v>2290</v>
      </c>
      <c r="AD7" s="53">
        <v>8.8693000000000008</v>
      </c>
      <c r="AE7" s="49">
        <f>VLOOKUP('Relatório Compra Internacional '!A7,'[1]propofol framp 20 SF'!A6:X275,24,0)</f>
        <v>20310.697000000004</v>
      </c>
      <c r="AF7" s="46">
        <f t="shared" si="5"/>
        <v>77336.845239999995</v>
      </c>
      <c r="AG7" s="52">
        <v>1750</v>
      </c>
      <c r="AH7" s="47">
        <v>15.323912999999999</v>
      </c>
      <c r="AI7" s="47">
        <v>26816.847749999997</v>
      </c>
      <c r="AJ7" s="51">
        <f t="shared" si="6"/>
        <v>52757.713749999995</v>
      </c>
      <c r="AK7" s="50">
        <v>5220</v>
      </c>
      <c r="AL7" s="49">
        <v>10.02177</v>
      </c>
      <c r="AM7" s="49">
        <v>52313.6394</v>
      </c>
      <c r="AN7" s="46">
        <f t="shared" si="7"/>
        <v>60264.148199999996</v>
      </c>
      <c r="AO7" s="48">
        <v>2040</v>
      </c>
      <c r="AP7" s="47">
        <v>15.75999</v>
      </c>
      <c r="AQ7" s="47">
        <v>32150.3796</v>
      </c>
      <c r="AR7" s="46">
        <f t="shared" si="8"/>
        <v>43017.907599999999</v>
      </c>
      <c r="AS7" s="45">
        <f t="shared" si="10"/>
        <v>131591.56375</v>
      </c>
      <c r="AT7" s="74">
        <f t="shared" si="9"/>
        <v>248374.61829000001</v>
      </c>
      <c r="AU7" s="67">
        <f>VLOOKUP(A7,'[2]consolidado geral (2)'!$A$103:$AC$372,29,0)</f>
        <v>1260</v>
      </c>
      <c r="AV7" s="47">
        <v>9.0511999999999997</v>
      </c>
      <c r="AW7" s="47">
        <f t="shared" si="11"/>
        <v>11404.511999999999</v>
      </c>
      <c r="AX7" s="79">
        <f t="shared" si="12"/>
        <v>54422.419599999994</v>
      </c>
      <c r="AY7" s="76">
        <f t="shared" si="13"/>
        <v>11404.511999999999</v>
      </c>
      <c r="AZ7" s="21">
        <f t="shared" si="14"/>
        <v>259779.13029</v>
      </c>
    </row>
    <row r="8" spans="1:52" ht="25.5" x14ac:dyDescent="0.25">
      <c r="A8" s="43">
        <v>102105</v>
      </c>
      <c r="B8" s="43">
        <v>9652823000680</v>
      </c>
      <c r="C8" s="42" t="s">
        <v>474</v>
      </c>
      <c r="D8" s="60" t="s">
        <v>16</v>
      </c>
      <c r="E8" s="60" t="s">
        <v>267</v>
      </c>
      <c r="F8" s="60">
        <v>355030</v>
      </c>
      <c r="G8" s="60" t="s">
        <v>2</v>
      </c>
      <c r="H8" s="59" t="s">
        <v>1</v>
      </c>
      <c r="I8" s="58">
        <v>17960</v>
      </c>
      <c r="J8" s="49">
        <v>10.920311999999999</v>
      </c>
      <c r="K8" s="49">
        <v>196128.80351999999</v>
      </c>
      <c r="L8" s="57">
        <v>7040</v>
      </c>
      <c r="M8" s="49">
        <v>10.713900000000001</v>
      </c>
      <c r="N8" s="49">
        <v>75425.856</v>
      </c>
      <c r="O8" s="56">
        <v>271554.65951999999</v>
      </c>
      <c r="P8" s="35">
        <f>VLOOKUP(A8,'[1]midazolam SF'!$A$2:$M$272,13,0)</f>
        <v>7780</v>
      </c>
      <c r="Q8" s="47">
        <v>14.823352</v>
      </c>
      <c r="R8" s="34">
        <f t="shared" si="0"/>
        <v>115325.67856</v>
      </c>
      <c r="S8" s="50">
        <f>VLOOKUP(A8,'[1]atracurio 2.5 SF'!A7:M277,13,0)</f>
        <v>7560</v>
      </c>
      <c r="T8" s="49">
        <v>10.192959999999999</v>
      </c>
      <c r="U8" s="54">
        <f t="shared" si="1"/>
        <v>77058.777600000001</v>
      </c>
      <c r="V8" s="48">
        <f>VLOOKUP(A8,'[1]atracurio 5 SF'!A7:M277,13,0)</f>
        <v>5140</v>
      </c>
      <c r="W8" s="47">
        <v>15.525040000000001</v>
      </c>
      <c r="X8" s="55">
        <f t="shared" si="2"/>
        <v>79798.705600000001</v>
      </c>
      <c r="Y8" s="50">
        <f>VLOOKUP(A8,'[1]rocuronio SF'!A7:M277,13,0)</f>
        <v>9435</v>
      </c>
      <c r="Z8" s="49">
        <v>11.76314</v>
      </c>
      <c r="AA8" s="54">
        <f t="shared" si="3"/>
        <v>110985.2259</v>
      </c>
      <c r="AB8" s="31">
        <f t="shared" si="4"/>
        <v>654723.04717999999</v>
      </c>
      <c r="AC8" s="50">
        <f>VLOOKUP(A8,'[1]propofol framp 20 SF'!A6:V275,22,0)</f>
        <v>10920</v>
      </c>
      <c r="AD8" s="53">
        <v>8.8693000000000008</v>
      </c>
      <c r="AE8" s="49">
        <f>VLOOKUP('Relatório Compra Internacional '!A8,'[1]propofol framp 20 SF'!A7:X276,24,0)</f>
        <v>96852.756000000008</v>
      </c>
      <c r="AF8" s="46">
        <f t="shared" si="5"/>
        <v>368407.41551999998</v>
      </c>
      <c r="AG8" s="52">
        <v>7780</v>
      </c>
      <c r="AH8" s="47">
        <v>15.323912999999999</v>
      </c>
      <c r="AI8" s="47">
        <v>119220.04313999999</v>
      </c>
      <c r="AJ8" s="51">
        <f t="shared" si="6"/>
        <v>234545.72169999999</v>
      </c>
      <c r="AK8" s="50">
        <v>52440</v>
      </c>
      <c r="AL8" s="49">
        <v>10.02177</v>
      </c>
      <c r="AM8" s="49">
        <v>525541.61880000005</v>
      </c>
      <c r="AN8" s="46">
        <f t="shared" si="7"/>
        <v>602600.39640000009</v>
      </c>
      <c r="AO8" s="48">
        <v>15280</v>
      </c>
      <c r="AP8" s="47">
        <v>15.75999</v>
      </c>
      <c r="AQ8" s="47">
        <v>240812.64720000001</v>
      </c>
      <c r="AR8" s="46">
        <f t="shared" si="8"/>
        <v>320611.35279999999</v>
      </c>
      <c r="AS8" s="45">
        <f t="shared" si="10"/>
        <v>982427.06514000008</v>
      </c>
      <c r="AT8" s="74">
        <f t="shared" si="9"/>
        <v>1637150.1123200001</v>
      </c>
      <c r="AU8" s="67">
        <f>VLOOKUP(A8,'[2]consolidado geral (2)'!$A$103:$AC$372,29,0)</f>
        <v>9575</v>
      </c>
      <c r="AV8" s="47">
        <v>9.0511999999999997</v>
      </c>
      <c r="AW8" s="47">
        <f t="shared" si="11"/>
        <v>86665.239999999991</v>
      </c>
      <c r="AX8" s="79">
        <f t="shared" si="12"/>
        <v>407276.59279999998</v>
      </c>
      <c r="AY8" s="76">
        <f t="shared" si="13"/>
        <v>86665.239999999991</v>
      </c>
      <c r="AZ8" s="21">
        <f t="shared" si="14"/>
        <v>1723815.3523200001</v>
      </c>
    </row>
    <row r="9" spans="1:52" ht="38.25" x14ac:dyDescent="0.25">
      <c r="A9" s="44">
        <v>102741</v>
      </c>
      <c r="B9" s="43">
        <v>45276128000110</v>
      </c>
      <c r="C9" s="42" t="s">
        <v>473</v>
      </c>
      <c r="D9" s="60" t="s">
        <v>25</v>
      </c>
      <c r="E9" s="60" t="s">
        <v>25</v>
      </c>
      <c r="F9" s="60">
        <v>350320</v>
      </c>
      <c r="G9" s="60" t="s">
        <v>2</v>
      </c>
      <c r="H9" s="59" t="s">
        <v>1</v>
      </c>
      <c r="I9" s="58">
        <v>540</v>
      </c>
      <c r="J9" s="49">
        <v>10.920311999999999</v>
      </c>
      <c r="K9" s="49">
        <v>5896.9684799999995</v>
      </c>
      <c r="L9" s="57">
        <v>210</v>
      </c>
      <c r="M9" s="49">
        <v>10.713900000000001</v>
      </c>
      <c r="N9" s="49">
        <v>2249.9190000000003</v>
      </c>
      <c r="O9" s="56">
        <v>8146.8874799999994</v>
      </c>
      <c r="P9" s="35">
        <f>VLOOKUP(A9,'[1]midazolam SF'!$A$2:$M$272,13,0)</f>
        <v>740</v>
      </c>
      <c r="Q9" s="47">
        <v>14.823352</v>
      </c>
      <c r="R9" s="34">
        <f t="shared" si="0"/>
        <v>10969.280479999999</v>
      </c>
      <c r="S9" s="50">
        <f>VLOOKUP(A9,'[1]atracurio 2.5 SF'!A8:M278,13,0)</f>
        <v>200</v>
      </c>
      <c r="T9" s="49">
        <v>10.192959999999999</v>
      </c>
      <c r="U9" s="54">
        <f t="shared" si="1"/>
        <v>2038.5919999999999</v>
      </c>
      <c r="V9" s="48">
        <f>VLOOKUP(A9,'[1]atracurio 5 SF'!A8:M278,13,0)</f>
        <v>530</v>
      </c>
      <c r="W9" s="47">
        <v>15.525040000000001</v>
      </c>
      <c r="X9" s="55">
        <f t="shared" si="2"/>
        <v>8228.271200000001</v>
      </c>
      <c r="Y9" s="50">
        <f>VLOOKUP(A9,'[1]rocuronio SF'!A8:M278,13,0)</f>
        <v>75</v>
      </c>
      <c r="Z9" s="49">
        <v>11.76314</v>
      </c>
      <c r="AA9" s="54">
        <f t="shared" si="3"/>
        <v>882.2355</v>
      </c>
      <c r="AB9" s="31">
        <f t="shared" si="4"/>
        <v>30265.266659999998</v>
      </c>
      <c r="AC9" s="50">
        <f>VLOOKUP(A9,'[1]propofol framp 20 SF'!A7:V276,22,0)</f>
        <v>330</v>
      </c>
      <c r="AD9" s="53">
        <v>8.8693000000000008</v>
      </c>
      <c r="AE9" s="49">
        <f>VLOOKUP('Relatório Compra Internacional '!A9,'[1]propofol framp 20 SF'!A8:X277,24,0)</f>
        <v>2926.8690000000001</v>
      </c>
      <c r="AF9" s="46">
        <f t="shared" si="5"/>
        <v>11073.75648</v>
      </c>
      <c r="AG9" s="52">
        <v>740</v>
      </c>
      <c r="AH9" s="47">
        <v>15.323912999999999</v>
      </c>
      <c r="AI9" s="47">
        <v>11339.695619999999</v>
      </c>
      <c r="AJ9" s="51">
        <f t="shared" si="6"/>
        <v>22308.9761</v>
      </c>
      <c r="AK9" s="50">
        <v>1300</v>
      </c>
      <c r="AL9" s="49">
        <v>10.02177</v>
      </c>
      <c r="AM9" s="49">
        <v>13028.300999999999</v>
      </c>
      <c r="AN9" s="46">
        <f t="shared" si="7"/>
        <v>15066.893</v>
      </c>
      <c r="AO9" s="48">
        <v>1530</v>
      </c>
      <c r="AP9" s="47">
        <v>15.75999</v>
      </c>
      <c r="AQ9" s="47">
        <v>24112.7847</v>
      </c>
      <c r="AR9" s="46">
        <f t="shared" si="8"/>
        <v>32341.055899999999</v>
      </c>
      <c r="AS9" s="45">
        <f t="shared" si="10"/>
        <v>51407.650320000001</v>
      </c>
      <c r="AT9" s="74">
        <f t="shared" si="9"/>
        <v>81672.916979999995</v>
      </c>
      <c r="AU9" s="67">
        <f>VLOOKUP(A9,'[2]consolidado geral (2)'!$A$103:$AC$372,29,0)</f>
        <v>940</v>
      </c>
      <c r="AV9" s="47">
        <v>9.0511999999999997</v>
      </c>
      <c r="AW9" s="47">
        <f t="shared" si="11"/>
        <v>8508.1280000000006</v>
      </c>
      <c r="AX9" s="79">
        <f t="shared" si="12"/>
        <v>40849.183900000004</v>
      </c>
      <c r="AY9" s="76">
        <f t="shared" si="13"/>
        <v>8508.1280000000006</v>
      </c>
      <c r="AZ9" s="21">
        <f t="shared" si="14"/>
        <v>90181.044979999991</v>
      </c>
    </row>
    <row r="10" spans="1:52" ht="38.25" x14ac:dyDescent="0.25">
      <c r="A10" s="43">
        <v>102806</v>
      </c>
      <c r="B10" s="43">
        <v>58200015000183</v>
      </c>
      <c r="C10" s="63" t="s">
        <v>472</v>
      </c>
      <c r="D10" s="60" t="s">
        <v>6</v>
      </c>
      <c r="E10" s="60" t="s">
        <v>5</v>
      </c>
      <c r="F10" s="60">
        <v>354850</v>
      </c>
      <c r="G10" s="60" t="s">
        <v>2</v>
      </c>
      <c r="H10" s="59" t="s">
        <v>1</v>
      </c>
      <c r="I10" s="58">
        <v>755</v>
      </c>
      <c r="J10" s="49">
        <v>10.920311999999999</v>
      </c>
      <c r="K10" s="49">
        <v>8244.8355599999995</v>
      </c>
      <c r="L10" s="57">
        <v>295</v>
      </c>
      <c r="M10" s="49">
        <v>10.713900000000001</v>
      </c>
      <c r="N10" s="49">
        <v>3160.6005</v>
      </c>
      <c r="O10" s="56">
        <v>11405.43606</v>
      </c>
      <c r="P10" s="35">
        <f>VLOOKUP(A10,'[1]midazolam SF'!$A$2:$M$272,13,0)</f>
        <v>200</v>
      </c>
      <c r="Q10" s="47">
        <v>14.823352</v>
      </c>
      <c r="R10" s="34">
        <f t="shared" si="0"/>
        <v>2964.6704</v>
      </c>
      <c r="S10" s="50">
        <f>VLOOKUP(A10,'[1]atracurio 2.5 SF'!A9:M279,13,0)</f>
        <v>170</v>
      </c>
      <c r="T10" s="49">
        <v>10.192959999999999</v>
      </c>
      <c r="U10" s="54">
        <f t="shared" si="1"/>
        <v>1732.8031999999998</v>
      </c>
      <c r="V10" s="48">
        <f>VLOOKUP(A10,'[1]atracurio 5 SF'!A9:M279,13,0)</f>
        <v>120</v>
      </c>
      <c r="W10" s="47">
        <v>15.525040000000001</v>
      </c>
      <c r="X10" s="55">
        <f t="shared" si="2"/>
        <v>1863.0048000000002</v>
      </c>
      <c r="Y10" s="50">
        <f>VLOOKUP(A10,'[1]rocuronio SF'!A9:M279,13,0)</f>
        <v>115</v>
      </c>
      <c r="Z10" s="49">
        <v>11.76314</v>
      </c>
      <c r="AA10" s="54">
        <f t="shared" si="3"/>
        <v>1352.7610999999999</v>
      </c>
      <c r="AB10" s="31">
        <f t="shared" si="4"/>
        <v>19318.67556</v>
      </c>
      <c r="AC10" s="50">
        <f>VLOOKUP(A10,'[1]propofol framp 20 SF'!A8:V277,22,0)</f>
        <v>460</v>
      </c>
      <c r="AD10" s="53">
        <v>8.8693000000000008</v>
      </c>
      <c r="AE10" s="49">
        <f>VLOOKUP('Relatório Compra Internacional '!A10,'[1]propofol framp 20 SF'!A9:X278,24,0)</f>
        <v>4079.8780000000006</v>
      </c>
      <c r="AF10" s="46">
        <f t="shared" si="5"/>
        <v>15485.314060000001</v>
      </c>
      <c r="AG10" s="52">
        <v>200</v>
      </c>
      <c r="AH10" s="47">
        <v>15.323912999999999</v>
      </c>
      <c r="AI10" s="47">
        <v>3064.7826</v>
      </c>
      <c r="AJ10" s="51">
        <f t="shared" si="6"/>
        <v>6029.4529999999995</v>
      </c>
      <c r="AK10" s="50">
        <v>1150</v>
      </c>
      <c r="AL10" s="49">
        <v>10.02177</v>
      </c>
      <c r="AM10" s="49">
        <v>11525.0355</v>
      </c>
      <c r="AN10" s="46">
        <f t="shared" si="7"/>
        <v>13257.8387</v>
      </c>
      <c r="AO10" s="48">
        <v>340</v>
      </c>
      <c r="AP10" s="47">
        <v>15.75999</v>
      </c>
      <c r="AQ10" s="47">
        <v>5358.3966</v>
      </c>
      <c r="AR10" s="46">
        <f t="shared" si="8"/>
        <v>7221.4014000000006</v>
      </c>
      <c r="AS10" s="45">
        <f t="shared" si="10"/>
        <v>24028.092700000001</v>
      </c>
      <c r="AT10" s="74">
        <f t="shared" si="9"/>
        <v>43346.768259999997</v>
      </c>
      <c r="AU10" s="67">
        <f>VLOOKUP(A10,'[2]consolidado geral (2)'!$A$103:$AC$372,29,0)</f>
        <v>200</v>
      </c>
      <c r="AV10" s="47">
        <v>9.0511999999999997</v>
      </c>
      <c r="AW10" s="47">
        <f t="shared" si="11"/>
        <v>1810.24</v>
      </c>
      <c r="AX10" s="79">
        <f t="shared" si="12"/>
        <v>9031.6414000000004</v>
      </c>
      <c r="AY10" s="76">
        <f t="shared" si="13"/>
        <v>1810.24</v>
      </c>
      <c r="AZ10" s="21">
        <f t="shared" si="14"/>
        <v>45157.008259999995</v>
      </c>
    </row>
    <row r="11" spans="1:52" ht="25.5" x14ac:dyDescent="0.25">
      <c r="A11" s="43">
        <v>104795</v>
      </c>
      <c r="B11" s="43">
        <v>58200015000183</v>
      </c>
      <c r="C11" s="42" t="s">
        <v>471</v>
      </c>
      <c r="D11" s="60" t="s">
        <v>6</v>
      </c>
      <c r="E11" s="60" t="s">
        <v>5</v>
      </c>
      <c r="F11" s="60">
        <v>354850</v>
      </c>
      <c r="G11" s="60" t="s">
        <v>2</v>
      </c>
      <c r="H11" s="59" t="s">
        <v>1</v>
      </c>
      <c r="I11" s="58">
        <v>3590</v>
      </c>
      <c r="J11" s="49">
        <v>10.920311999999999</v>
      </c>
      <c r="K11" s="49">
        <v>39203.920079999996</v>
      </c>
      <c r="L11" s="57">
        <v>1410</v>
      </c>
      <c r="M11" s="49">
        <v>10.713900000000001</v>
      </c>
      <c r="N11" s="49">
        <v>15106.599</v>
      </c>
      <c r="O11" s="56">
        <v>54310.519079999998</v>
      </c>
      <c r="P11" s="35">
        <f>VLOOKUP(A11,'[1]midazolam SF'!$A$2:$M$272,13,0)</f>
        <v>870</v>
      </c>
      <c r="Q11" s="47">
        <v>14.823352</v>
      </c>
      <c r="R11" s="34">
        <f t="shared" si="0"/>
        <v>12896.31624</v>
      </c>
      <c r="S11" s="50">
        <f>VLOOKUP(A11,'[1]atracurio 2.5 SF'!A10:M280,13,0)</f>
        <v>0</v>
      </c>
      <c r="T11" s="49">
        <v>10.192959999999999</v>
      </c>
      <c r="U11" s="54">
        <f t="shared" si="1"/>
        <v>0</v>
      </c>
      <c r="V11" s="48">
        <f>VLOOKUP(A11,'[1]atracurio 5 SF'!A10:M280,13,0)</f>
        <v>0</v>
      </c>
      <c r="W11" s="47">
        <v>15.525040000000001</v>
      </c>
      <c r="X11" s="55">
        <f t="shared" si="2"/>
        <v>0</v>
      </c>
      <c r="Y11" s="50">
        <f>VLOOKUP(A11,'[1]rocuronio SF'!A10:M280,13,0)</f>
        <v>1085</v>
      </c>
      <c r="Z11" s="49">
        <v>11.76314</v>
      </c>
      <c r="AA11" s="54">
        <f t="shared" si="3"/>
        <v>12763.0069</v>
      </c>
      <c r="AB11" s="31">
        <f t="shared" si="4"/>
        <v>79969.842219999991</v>
      </c>
      <c r="AC11" s="50">
        <f>VLOOKUP(A11,'[1]propofol framp 20 SF'!A9:V278,22,0)</f>
        <v>2180</v>
      </c>
      <c r="AD11" s="53">
        <v>8.8693000000000008</v>
      </c>
      <c r="AE11" s="49">
        <f>VLOOKUP('Relatório Compra Internacional '!A11,'[1]propofol framp 20 SF'!A10:X279,24,0)</f>
        <v>19335.074000000001</v>
      </c>
      <c r="AF11" s="46">
        <f t="shared" si="5"/>
        <v>73645.593079999991</v>
      </c>
      <c r="AG11" s="52">
        <v>870</v>
      </c>
      <c r="AH11" s="47">
        <v>15.323912999999999</v>
      </c>
      <c r="AI11" s="47">
        <v>13331.80431</v>
      </c>
      <c r="AJ11" s="51">
        <f t="shared" si="6"/>
        <v>26228.12055</v>
      </c>
      <c r="AK11" s="50">
        <v>0</v>
      </c>
      <c r="AL11" s="49">
        <v>10.02177</v>
      </c>
      <c r="AM11" s="49">
        <v>0</v>
      </c>
      <c r="AN11" s="46">
        <f t="shared" si="7"/>
        <v>0</v>
      </c>
      <c r="AO11" s="48">
        <v>0</v>
      </c>
      <c r="AP11" s="47">
        <v>15.75999</v>
      </c>
      <c r="AQ11" s="47">
        <v>0</v>
      </c>
      <c r="AR11" s="46">
        <f t="shared" si="8"/>
        <v>0</v>
      </c>
      <c r="AS11" s="45">
        <f t="shared" si="10"/>
        <v>32666.87831</v>
      </c>
      <c r="AT11" s="74">
        <f t="shared" si="9"/>
        <v>112636.72052999999</v>
      </c>
      <c r="AU11" s="67">
        <f>VLOOKUP(A11,'[2]consolidado geral (2)'!$A$103:$AC$372,29,0)</f>
        <v>0</v>
      </c>
      <c r="AV11" s="47">
        <v>9.0511999999999997</v>
      </c>
      <c r="AW11" s="47">
        <f t="shared" si="11"/>
        <v>0</v>
      </c>
      <c r="AX11" s="79">
        <f t="shared" si="12"/>
        <v>0</v>
      </c>
      <c r="AY11" s="76">
        <f t="shared" si="13"/>
        <v>0</v>
      </c>
      <c r="AZ11" s="21">
        <f t="shared" si="14"/>
        <v>112636.72052999999</v>
      </c>
    </row>
    <row r="12" spans="1:52" ht="38.25" x14ac:dyDescent="0.25">
      <c r="A12" s="43">
        <v>104892</v>
      </c>
      <c r="B12" s="43">
        <v>46522983000127</v>
      </c>
      <c r="C12" s="42" t="s">
        <v>470</v>
      </c>
      <c r="D12" s="60" t="s">
        <v>16</v>
      </c>
      <c r="E12" s="60" t="s">
        <v>469</v>
      </c>
      <c r="F12" s="60">
        <v>354730</v>
      </c>
      <c r="G12" s="60" t="s">
        <v>2</v>
      </c>
      <c r="H12" s="59" t="s">
        <v>1</v>
      </c>
      <c r="I12" s="58">
        <v>2095</v>
      </c>
      <c r="J12" s="49">
        <v>10.920311999999999</v>
      </c>
      <c r="K12" s="49">
        <v>22878.053639999998</v>
      </c>
      <c r="L12" s="57">
        <v>820</v>
      </c>
      <c r="M12" s="49">
        <v>10.713900000000001</v>
      </c>
      <c r="N12" s="49">
        <v>8785.398000000001</v>
      </c>
      <c r="O12" s="56">
        <v>31663.451639999999</v>
      </c>
      <c r="P12" s="35">
        <f>VLOOKUP(A12,'[1]midazolam SF'!$A$2:$M$272,13,0)</f>
        <v>820</v>
      </c>
      <c r="Q12" s="47">
        <v>14.823352</v>
      </c>
      <c r="R12" s="34">
        <f t="shared" si="0"/>
        <v>12155.148639999999</v>
      </c>
      <c r="S12" s="50">
        <f>VLOOKUP(A12,'[1]atracurio 2.5 SF'!A11:M281,13,0)</f>
        <v>0</v>
      </c>
      <c r="T12" s="49">
        <v>10.192959999999999</v>
      </c>
      <c r="U12" s="54">
        <f t="shared" si="1"/>
        <v>0</v>
      </c>
      <c r="V12" s="48">
        <f>VLOOKUP(A12,'[1]atracurio 5 SF'!A11:M281,13,0)</f>
        <v>0</v>
      </c>
      <c r="W12" s="47">
        <v>15.525040000000001</v>
      </c>
      <c r="X12" s="55">
        <f t="shared" si="2"/>
        <v>0</v>
      </c>
      <c r="Y12" s="50">
        <f>VLOOKUP(A12,'[1]rocuronio SF'!A11:M281,13,0)</f>
        <v>160</v>
      </c>
      <c r="Z12" s="49">
        <v>11.76314</v>
      </c>
      <c r="AA12" s="54">
        <f t="shared" si="3"/>
        <v>1882.1024</v>
      </c>
      <c r="AB12" s="31">
        <f t="shared" si="4"/>
        <v>45700.702680000002</v>
      </c>
      <c r="AC12" s="50">
        <f>VLOOKUP(A12,'[1]propofol framp 20 SF'!A10:V279,22,0)</f>
        <v>1275</v>
      </c>
      <c r="AD12" s="53">
        <v>8.8693000000000008</v>
      </c>
      <c r="AE12" s="49">
        <f>VLOOKUP('Relatório Compra Internacional '!A12,'[1]propofol framp 20 SF'!A11:X280,24,0)</f>
        <v>11308.357500000002</v>
      </c>
      <c r="AF12" s="46">
        <f t="shared" si="5"/>
        <v>42971.809139999998</v>
      </c>
      <c r="AG12" s="52">
        <v>810</v>
      </c>
      <c r="AH12" s="47">
        <v>15.323912999999999</v>
      </c>
      <c r="AI12" s="47">
        <v>12412.36953</v>
      </c>
      <c r="AJ12" s="51">
        <f t="shared" si="6"/>
        <v>24567.518169999999</v>
      </c>
      <c r="AK12" s="50">
        <v>0</v>
      </c>
      <c r="AL12" s="49">
        <v>10.02177</v>
      </c>
      <c r="AM12" s="49">
        <v>0</v>
      </c>
      <c r="AN12" s="46">
        <f t="shared" si="7"/>
        <v>0</v>
      </c>
      <c r="AO12" s="48">
        <v>0</v>
      </c>
      <c r="AP12" s="47">
        <v>15.75999</v>
      </c>
      <c r="AQ12" s="47">
        <v>0</v>
      </c>
      <c r="AR12" s="46">
        <f t="shared" si="8"/>
        <v>0</v>
      </c>
      <c r="AS12" s="45">
        <f t="shared" si="10"/>
        <v>23720.727030000002</v>
      </c>
      <c r="AT12" s="74">
        <f t="shared" si="9"/>
        <v>69421.429709999997</v>
      </c>
      <c r="AU12" s="67">
        <f>VLOOKUP(A12,'[2]consolidado geral (2)'!$A$103:$AC$372,29,0)</f>
        <v>0</v>
      </c>
      <c r="AV12" s="47">
        <v>9.0511999999999997</v>
      </c>
      <c r="AW12" s="47">
        <f t="shared" si="11"/>
        <v>0</v>
      </c>
      <c r="AX12" s="79">
        <f t="shared" si="12"/>
        <v>0</v>
      </c>
      <c r="AY12" s="76">
        <f t="shared" si="13"/>
        <v>0</v>
      </c>
      <c r="AZ12" s="21">
        <f t="shared" si="14"/>
        <v>69421.429709999997</v>
      </c>
    </row>
    <row r="13" spans="1:52" x14ac:dyDescent="0.25">
      <c r="A13" s="43">
        <v>105120</v>
      </c>
      <c r="B13" s="43">
        <v>46137410000180</v>
      </c>
      <c r="C13" s="42" t="s">
        <v>459</v>
      </c>
      <c r="D13" s="60" t="s">
        <v>35</v>
      </c>
      <c r="E13" s="60" t="s">
        <v>35</v>
      </c>
      <c r="F13" s="60">
        <v>350600</v>
      </c>
      <c r="G13" s="60" t="s">
        <v>2</v>
      </c>
      <c r="H13" s="59" t="s">
        <v>1</v>
      </c>
      <c r="I13" s="58">
        <v>0</v>
      </c>
      <c r="J13" s="49">
        <v>10.920311999999999</v>
      </c>
      <c r="K13" s="49">
        <v>0</v>
      </c>
      <c r="L13" s="57">
        <v>0</v>
      </c>
      <c r="M13" s="49">
        <v>10.713900000000001</v>
      </c>
      <c r="N13" s="49">
        <v>0</v>
      </c>
      <c r="O13" s="56">
        <v>0</v>
      </c>
      <c r="P13" s="35">
        <f>VLOOKUP(A13,'[1]midazolam SF'!$A$2:$M$272,13,0)</f>
        <v>190</v>
      </c>
      <c r="Q13" s="47">
        <v>14.823352</v>
      </c>
      <c r="R13" s="34">
        <f t="shared" si="0"/>
        <v>2816.4368800000002</v>
      </c>
      <c r="S13" s="50">
        <f>VLOOKUP(A13,'[1]atracurio 2.5 SF'!A12:M282,13,0)</f>
        <v>0</v>
      </c>
      <c r="T13" s="49">
        <v>10.192959999999999</v>
      </c>
      <c r="U13" s="54">
        <f t="shared" si="1"/>
        <v>0</v>
      </c>
      <c r="V13" s="48">
        <f>VLOOKUP(A13,'[1]atracurio 5 SF'!A12:M282,13,0)</f>
        <v>530</v>
      </c>
      <c r="W13" s="47">
        <v>15.525040000000001</v>
      </c>
      <c r="X13" s="55">
        <f t="shared" si="2"/>
        <v>8228.271200000001</v>
      </c>
      <c r="Y13" s="50">
        <f>VLOOKUP(A13,'[1]rocuronio SF'!A12:M282,13,0)</f>
        <v>480</v>
      </c>
      <c r="Z13" s="49">
        <v>11.76314</v>
      </c>
      <c r="AA13" s="54">
        <f t="shared" si="3"/>
        <v>5646.3072000000002</v>
      </c>
      <c r="AB13" s="31">
        <f t="shared" si="4"/>
        <v>16691.01528</v>
      </c>
      <c r="AC13" s="50">
        <f>VLOOKUP(A13,'[1]propofol framp 20 SF'!A11:V280,22,0)</f>
        <v>0</v>
      </c>
      <c r="AD13" s="53">
        <v>8.8693000000000008</v>
      </c>
      <c r="AE13" s="49">
        <f>VLOOKUP('Relatório Compra Internacional '!A13,'[1]propofol framp 20 SF'!A12:X281,24,0)</f>
        <v>0</v>
      </c>
      <c r="AF13" s="46">
        <f t="shared" si="5"/>
        <v>0</v>
      </c>
      <c r="AG13" s="52">
        <v>190</v>
      </c>
      <c r="AH13" s="47">
        <v>15.323912999999999</v>
      </c>
      <c r="AI13" s="47">
        <v>2911.5434700000001</v>
      </c>
      <c r="AJ13" s="51">
        <f t="shared" si="6"/>
        <v>5727.9803499999998</v>
      </c>
      <c r="AK13" s="50">
        <v>0</v>
      </c>
      <c r="AL13" s="49">
        <v>10.02177</v>
      </c>
      <c r="AM13" s="49">
        <v>0</v>
      </c>
      <c r="AN13" s="46">
        <f t="shared" si="7"/>
        <v>0</v>
      </c>
      <c r="AO13" s="48">
        <v>1530</v>
      </c>
      <c r="AP13" s="47">
        <v>15.75999</v>
      </c>
      <c r="AQ13" s="47">
        <v>24112.7847</v>
      </c>
      <c r="AR13" s="46">
        <f t="shared" si="8"/>
        <v>32341.055899999999</v>
      </c>
      <c r="AS13" s="45">
        <f t="shared" si="10"/>
        <v>27024.328170000001</v>
      </c>
      <c r="AT13" s="74">
        <f t="shared" si="9"/>
        <v>43715.34345</v>
      </c>
      <c r="AU13" s="67">
        <f>VLOOKUP(A13,'[2]consolidado geral (2)'!$A$103:$AC$372,29,0)</f>
        <v>940</v>
      </c>
      <c r="AV13" s="47">
        <v>9.0511999999999997</v>
      </c>
      <c r="AW13" s="47">
        <f t="shared" si="11"/>
        <v>8508.1280000000006</v>
      </c>
      <c r="AX13" s="79">
        <f t="shared" si="12"/>
        <v>40849.183900000004</v>
      </c>
      <c r="AY13" s="76">
        <f t="shared" si="13"/>
        <v>8508.1280000000006</v>
      </c>
      <c r="AZ13" s="21">
        <f t="shared" si="14"/>
        <v>52223.471449999997</v>
      </c>
    </row>
    <row r="14" spans="1:52" ht="38.25" x14ac:dyDescent="0.25">
      <c r="A14" s="43">
        <v>105597</v>
      </c>
      <c r="B14" s="43">
        <v>46523171000104</v>
      </c>
      <c r="C14" s="42" t="s">
        <v>468</v>
      </c>
      <c r="D14" s="60" t="s">
        <v>16</v>
      </c>
      <c r="E14" s="60" t="s">
        <v>314</v>
      </c>
      <c r="F14" s="60">
        <v>353440</v>
      </c>
      <c r="G14" s="60" t="s">
        <v>2</v>
      </c>
      <c r="H14" s="59" t="s">
        <v>1</v>
      </c>
      <c r="I14" s="58">
        <v>1795</v>
      </c>
      <c r="J14" s="49">
        <v>10.920311999999999</v>
      </c>
      <c r="K14" s="49">
        <v>19601.960039999998</v>
      </c>
      <c r="L14" s="57">
        <v>705</v>
      </c>
      <c r="M14" s="49">
        <v>10.713900000000001</v>
      </c>
      <c r="N14" s="49">
        <v>7553.2995000000001</v>
      </c>
      <c r="O14" s="56">
        <v>27155.259539999999</v>
      </c>
      <c r="P14" s="35">
        <f>VLOOKUP(A14,'[1]midazolam SF'!$A$2:$M$272,13,0)</f>
        <v>780</v>
      </c>
      <c r="Q14" s="47">
        <v>14.823352</v>
      </c>
      <c r="R14" s="34">
        <f t="shared" si="0"/>
        <v>11562.21456</v>
      </c>
      <c r="S14" s="50">
        <f>VLOOKUP(A14,'[1]atracurio 2.5 SF'!A13:M283,13,0)</f>
        <v>1040</v>
      </c>
      <c r="T14" s="49">
        <v>10.192959999999999</v>
      </c>
      <c r="U14" s="54">
        <f t="shared" si="1"/>
        <v>10600.678399999999</v>
      </c>
      <c r="V14" s="48">
        <f>VLOOKUP(A14,'[1]atracurio 5 SF'!A13:M283,13,0)</f>
        <v>1230</v>
      </c>
      <c r="W14" s="47">
        <v>15.525040000000001</v>
      </c>
      <c r="X14" s="55">
        <f t="shared" si="2"/>
        <v>19095.799200000001</v>
      </c>
      <c r="Y14" s="50">
        <f>VLOOKUP(A14,'[1]rocuronio SF'!A13:M283,13,0)</f>
        <v>795</v>
      </c>
      <c r="Z14" s="49">
        <v>11.76314</v>
      </c>
      <c r="AA14" s="54">
        <f t="shared" si="3"/>
        <v>9351.6962999999996</v>
      </c>
      <c r="AB14" s="31">
        <f t="shared" si="4"/>
        <v>77765.648000000001</v>
      </c>
      <c r="AC14" s="50">
        <f>VLOOKUP(A14,'[1]propofol framp 20 SF'!A12:V281,22,0)</f>
        <v>1090</v>
      </c>
      <c r="AD14" s="53">
        <v>8.8693000000000008</v>
      </c>
      <c r="AE14" s="49">
        <f>VLOOKUP('Relatório Compra Internacional '!A14,'[1]propofol framp 20 SF'!A13:X282,24,0)</f>
        <v>9667.5370000000003</v>
      </c>
      <c r="AF14" s="46">
        <f t="shared" si="5"/>
        <v>36822.796539999996</v>
      </c>
      <c r="AG14" s="52">
        <v>780</v>
      </c>
      <c r="AH14" s="47">
        <v>15.323912999999999</v>
      </c>
      <c r="AI14" s="47">
        <v>11952.65214</v>
      </c>
      <c r="AJ14" s="51">
        <f t="shared" si="6"/>
        <v>23514.866699999999</v>
      </c>
      <c r="AK14" s="50">
        <v>6960</v>
      </c>
      <c r="AL14" s="49">
        <v>10.02177</v>
      </c>
      <c r="AM14" s="49">
        <v>69751.519199999995</v>
      </c>
      <c r="AN14" s="46">
        <f t="shared" si="7"/>
        <v>80352.1976</v>
      </c>
      <c r="AO14" s="48">
        <v>3570</v>
      </c>
      <c r="AP14" s="47">
        <v>15.75999</v>
      </c>
      <c r="AQ14" s="47">
        <v>56263.164300000004</v>
      </c>
      <c r="AR14" s="46">
        <f t="shared" si="8"/>
        <v>75358.963500000013</v>
      </c>
      <c r="AS14" s="45">
        <f t="shared" si="10"/>
        <v>147634.87264000002</v>
      </c>
      <c r="AT14" s="74">
        <f t="shared" si="9"/>
        <v>225400.52064</v>
      </c>
      <c r="AU14" s="67">
        <f>VLOOKUP(A14,'[2]consolidado geral (2)'!$A$103:$AC$372,29,0)</f>
        <v>2200</v>
      </c>
      <c r="AV14" s="47">
        <v>9.0511999999999997</v>
      </c>
      <c r="AW14" s="47">
        <f t="shared" si="11"/>
        <v>19912.64</v>
      </c>
      <c r="AX14" s="79">
        <f t="shared" si="12"/>
        <v>95271.603500000012</v>
      </c>
      <c r="AY14" s="76">
        <f t="shared" si="13"/>
        <v>19912.64</v>
      </c>
      <c r="AZ14" s="21">
        <f t="shared" si="14"/>
        <v>245313.16064000002</v>
      </c>
    </row>
    <row r="15" spans="1:52" ht="38.25" x14ac:dyDescent="0.25">
      <c r="A15" s="43">
        <v>105708</v>
      </c>
      <c r="B15" s="43">
        <v>46523080000160</v>
      </c>
      <c r="C15" s="42" t="s">
        <v>467</v>
      </c>
      <c r="D15" s="60" t="s">
        <v>16</v>
      </c>
      <c r="E15" s="60" t="s">
        <v>466</v>
      </c>
      <c r="F15" s="60">
        <v>351640</v>
      </c>
      <c r="G15" s="60" t="s">
        <v>2</v>
      </c>
      <c r="H15" s="59" t="s">
        <v>1</v>
      </c>
      <c r="I15" s="58">
        <v>180</v>
      </c>
      <c r="J15" s="49">
        <v>10.920311999999999</v>
      </c>
      <c r="K15" s="49">
        <v>1965.6561599999998</v>
      </c>
      <c r="L15" s="57">
        <v>70</v>
      </c>
      <c r="M15" s="49">
        <v>10.713900000000001</v>
      </c>
      <c r="N15" s="49">
        <v>749.97300000000007</v>
      </c>
      <c r="O15" s="56">
        <v>2715.62916</v>
      </c>
      <c r="P15" s="35">
        <f>VLOOKUP(A15,'[1]midazolam SF'!$A$2:$M$272,13,0)</f>
        <v>160</v>
      </c>
      <c r="Q15" s="47">
        <v>14.823352</v>
      </c>
      <c r="R15" s="34">
        <f t="shared" si="0"/>
        <v>2371.73632</v>
      </c>
      <c r="S15" s="50">
        <f>VLOOKUP(A15,'[1]atracurio 2.5 SF'!A14:M284,13,0)</f>
        <v>0</v>
      </c>
      <c r="T15" s="49">
        <v>10.192959999999999</v>
      </c>
      <c r="U15" s="54">
        <f t="shared" si="1"/>
        <v>0</v>
      </c>
      <c r="V15" s="48">
        <f>VLOOKUP(A15,'[1]atracurio 5 SF'!A14:M284,13,0)</f>
        <v>0</v>
      </c>
      <c r="W15" s="47">
        <v>15.525040000000001</v>
      </c>
      <c r="X15" s="55">
        <f t="shared" si="2"/>
        <v>0</v>
      </c>
      <c r="Y15" s="50">
        <f>VLOOKUP(A15,'[1]rocuronio SF'!A14:M284,13,0)</f>
        <v>40</v>
      </c>
      <c r="Z15" s="49">
        <v>11.76314</v>
      </c>
      <c r="AA15" s="54">
        <f t="shared" si="3"/>
        <v>470.5256</v>
      </c>
      <c r="AB15" s="31">
        <f t="shared" si="4"/>
        <v>5557.8910800000003</v>
      </c>
      <c r="AC15" s="50">
        <f>VLOOKUP(A15,'[1]propofol framp 20 SF'!A13:V282,22,0)</f>
        <v>110</v>
      </c>
      <c r="AD15" s="53">
        <v>8.8693000000000008</v>
      </c>
      <c r="AE15" s="49">
        <f>VLOOKUP('Relatório Compra Internacional '!A15,'[1]propofol framp 20 SF'!A14:X283,24,0)</f>
        <v>975.62300000000005</v>
      </c>
      <c r="AF15" s="46">
        <f t="shared" si="5"/>
        <v>3691.25216</v>
      </c>
      <c r="AG15" s="52">
        <v>150</v>
      </c>
      <c r="AH15" s="47">
        <v>15.323912999999999</v>
      </c>
      <c r="AI15" s="47">
        <v>2298.5869499999999</v>
      </c>
      <c r="AJ15" s="51">
        <f t="shared" si="6"/>
        <v>4670.3232699999999</v>
      </c>
      <c r="AK15" s="50">
        <v>0</v>
      </c>
      <c r="AL15" s="49">
        <v>10.02177</v>
      </c>
      <c r="AM15" s="49">
        <v>0</v>
      </c>
      <c r="AN15" s="46">
        <f t="shared" si="7"/>
        <v>0</v>
      </c>
      <c r="AO15" s="48">
        <v>0</v>
      </c>
      <c r="AP15" s="47">
        <v>15.75999</v>
      </c>
      <c r="AQ15" s="47">
        <v>0</v>
      </c>
      <c r="AR15" s="46">
        <f t="shared" si="8"/>
        <v>0</v>
      </c>
      <c r="AS15" s="45">
        <f t="shared" si="10"/>
        <v>3274.2099499999999</v>
      </c>
      <c r="AT15" s="74">
        <f t="shared" si="9"/>
        <v>8832.1010299999998</v>
      </c>
      <c r="AU15" s="67">
        <f>VLOOKUP(A15,'[2]consolidado geral (2)'!$A$103:$AC$372,29,0)</f>
        <v>0</v>
      </c>
      <c r="AV15" s="47">
        <v>9.0511999999999997</v>
      </c>
      <c r="AW15" s="47">
        <f t="shared" si="11"/>
        <v>0</v>
      </c>
      <c r="AX15" s="79">
        <f t="shared" si="12"/>
        <v>0</v>
      </c>
      <c r="AY15" s="76">
        <f t="shared" si="13"/>
        <v>0</v>
      </c>
      <c r="AZ15" s="21">
        <f t="shared" si="14"/>
        <v>8832.1010299999998</v>
      </c>
    </row>
    <row r="16" spans="1:52" ht="38.25" x14ac:dyDescent="0.25">
      <c r="A16" s="43">
        <v>105759</v>
      </c>
      <c r="B16" s="43">
        <v>46523239000147</v>
      </c>
      <c r="C16" s="42" t="s">
        <v>465</v>
      </c>
      <c r="D16" s="60" t="s">
        <v>16</v>
      </c>
      <c r="E16" s="60" t="s">
        <v>277</v>
      </c>
      <c r="F16" s="60">
        <v>354870</v>
      </c>
      <c r="G16" s="60" t="s">
        <v>2</v>
      </c>
      <c r="H16" s="59" t="s">
        <v>1</v>
      </c>
      <c r="I16" s="58">
        <v>13470</v>
      </c>
      <c r="J16" s="49">
        <v>10.920311999999999</v>
      </c>
      <c r="K16" s="49">
        <v>147096.60264</v>
      </c>
      <c r="L16" s="57">
        <v>5280</v>
      </c>
      <c r="M16" s="49">
        <v>10.713900000000001</v>
      </c>
      <c r="N16" s="49">
        <v>56569.392</v>
      </c>
      <c r="O16" s="56">
        <v>203665.99463999999</v>
      </c>
      <c r="P16" s="35">
        <f>VLOOKUP(A16,'[1]midazolam SF'!$A$2:$M$272,13,0)</f>
        <v>1560</v>
      </c>
      <c r="Q16" s="47">
        <v>14.823352</v>
      </c>
      <c r="R16" s="34">
        <f t="shared" si="0"/>
        <v>23124.429120000001</v>
      </c>
      <c r="S16" s="50">
        <f>VLOOKUP(A16,'[1]atracurio 2.5 SF'!A15:M285,13,0)</f>
        <v>645</v>
      </c>
      <c r="T16" s="49">
        <v>10.192959999999999</v>
      </c>
      <c r="U16" s="54">
        <f t="shared" si="1"/>
        <v>6574.4591999999993</v>
      </c>
      <c r="V16" s="48">
        <f>VLOOKUP(A16,'[1]atracurio 5 SF'!A15:M285,13,0)</f>
        <v>0</v>
      </c>
      <c r="W16" s="47">
        <v>15.525040000000001</v>
      </c>
      <c r="X16" s="55">
        <f t="shared" si="2"/>
        <v>0</v>
      </c>
      <c r="Y16" s="50">
        <f>VLOOKUP(A16,'[1]rocuronio SF'!A15:M285,13,0)</f>
        <v>795</v>
      </c>
      <c r="Z16" s="49">
        <v>11.76314</v>
      </c>
      <c r="AA16" s="54">
        <f t="shared" si="3"/>
        <v>9351.6962999999996</v>
      </c>
      <c r="AB16" s="31">
        <f t="shared" si="4"/>
        <v>242716.57926</v>
      </c>
      <c r="AC16" s="50">
        <f>VLOOKUP(A16,'[1]propofol framp 20 SF'!A14:V283,22,0)</f>
        <v>8190</v>
      </c>
      <c r="AD16" s="53">
        <v>8.8693000000000008</v>
      </c>
      <c r="AE16" s="49">
        <f>VLOOKUP('Relatório Compra Internacional '!A16,'[1]propofol framp 20 SF'!A15:X284,24,0)</f>
        <v>72639.56700000001</v>
      </c>
      <c r="AF16" s="46">
        <f t="shared" si="5"/>
        <v>276305.56163999997</v>
      </c>
      <c r="AG16" s="52">
        <v>1550</v>
      </c>
      <c r="AH16" s="47">
        <v>15.323912999999999</v>
      </c>
      <c r="AI16" s="47">
        <v>23752.065149999999</v>
      </c>
      <c r="AJ16" s="51">
        <f t="shared" si="6"/>
        <v>46876.494269999996</v>
      </c>
      <c r="AK16" s="50">
        <v>4350</v>
      </c>
      <c r="AL16" s="49">
        <v>10.02177</v>
      </c>
      <c r="AM16" s="49">
        <v>43594.699500000002</v>
      </c>
      <c r="AN16" s="46">
        <f t="shared" si="7"/>
        <v>50169.1587</v>
      </c>
      <c r="AO16" s="48">
        <v>0</v>
      </c>
      <c r="AP16" s="47">
        <v>15.75999</v>
      </c>
      <c r="AQ16" s="47">
        <v>0</v>
      </c>
      <c r="AR16" s="46">
        <f t="shared" si="8"/>
        <v>0</v>
      </c>
      <c r="AS16" s="45">
        <f t="shared" si="10"/>
        <v>139986.33165000001</v>
      </c>
      <c r="AT16" s="74">
        <f t="shared" si="9"/>
        <v>382702.91090999998</v>
      </c>
      <c r="AU16" s="67">
        <f>VLOOKUP(A16,'[2]consolidado geral (2)'!$A$103:$AC$372,29,0)</f>
        <v>0</v>
      </c>
      <c r="AV16" s="47">
        <v>9.0511999999999997</v>
      </c>
      <c r="AW16" s="47">
        <f t="shared" si="11"/>
        <v>0</v>
      </c>
      <c r="AX16" s="79">
        <f t="shared" si="12"/>
        <v>0</v>
      </c>
      <c r="AY16" s="76">
        <f t="shared" si="13"/>
        <v>0</v>
      </c>
      <c r="AZ16" s="21">
        <f t="shared" si="14"/>
        <v>382702.91090999998</v>
      </c>
    </row>
    <row r="17" spans="1:52" ht="38.25" x14ac:dyDescent="0.25">
      <c r="A17" s="43">
        <v>105767</v>
      </c>
      <c r="B17" s="43">
        <v>46523239000147</v>
      </c>
      <c r="C17" s="42" t="s">
        <v>464</v>
      </c>
      <c r="D17" s="60" t="s">
        <v>16</v>
      </c>
      <c r="E17" s="60" t="s">
        <v>277</v>
      </c>
      <c r="F17" s="60">
        <v>354870</v>
      </c>
      <c r="G17" s="60" t="s">
        <v>2</v>
      </c>
      <c r="H17" s="59" t="s">
        <v>1</v>
      </c>
      <c r="I17" s="58">
        <v>2995</v>
      </c>
      <c r="J17" s="49">
        <v>10.920311999999999</v>
      </c>
      <c r="K17" s="49">
        <v>32706.334439999999</v>
      </c>
      <c r="L17" s="57">
        <v>1175</v>
      </c>
      <c r="M17" s="49">
        <v>10.713900000000001</v>
      </c>
      <c r="N17" s="49">
        <v>12588.8325</v>
      </c>
      <c r="O17" s="56">
        <v>45295.166939999996</v>
      </c>
      <c r="P17" s="35">
        <f>VLOOKUP(A17,'[1]midazolam SF'!$A$2:$M$272,13,0)</f>
        <v>680</v>
      </c>
      <c r="Q17" s="47">
        <v>14.823352</v>
      </c>
      <c r="R17" s="34">
        <f t="shared" si="0"/>
        <v>10079.879359999999</v>
      </c>
      <c r="S17" s="50">
        <f>VLOOKUP(A17,'[1]atracurio 2.5 SF'!A16:M286,13,0)</f>
        <v>40</v>
      </c>
      <c r="T17" s="49">
        <v>10.192959999999999</v>
      </c>
      <c r="U17" s="54">
        <f t="shared" si="1"/>
        <v>407.71839999999997</v>
      </c>
      <c r="V17" s="48">
        <f>VLOOKUP(A17,'[1]atracurio 5 SF'!A16:M286,13,0)</f>
        <v>0</v>
      </c>
      <c r="W17" s="47">
        <v>15.525040000000001</v>
      </c>
      <c r="X17" s="55">
        <f t="shared" si="2"/>
        <v>0</v>
      </c>
      <c r="Y17" s="50">
        <f>VLOOKUP(A17,'[1]rocuronio SF'!A16:M286,13,0)</f>
        <v>475</v>
      </c>
      <c r="Z17" s="49">
        <v>11.76314</v>
      </c>
      <c r="AA17" s="54">
        <f t="shared" si="3"/>
        <v>5587.4915000000001</v>
      </c>
      <c r="AB17" s="31">
        <f t="shared" si="4"/>
        <v>61370.256199999989</v>
      </c>
      <c r="AC17" s="50">
        <f>VLOOKUP(A17,'[1]propofol framp 20 SF'!A15:V284,22,0)</f>
        <v>1820</v>
      </c>
      <c r="AD17" s="53">
        <v>8.8693000000000008</v>
      </c>
      <c r="AE17" s="49">
        <f>VLOOKUP('Relatório Compra Internacional '!A17,'[1]propofol framp 20 SF'!A16:X285,24,0)</f>
        <v>16142.126000000002</v>
      </c>
      <c r="AF17" s="46">
        <f t="shared" si="5"/>
        <v>61437.292939999999</v>
      </c>
      <c r="AG17" s="52">
        <v>680</v>
      </c>
      <c r="AH17" s="47">
        <v>15.323912999999999</v>
      </c>
      <c r="AI17" s="47">
        <v>10420.260839999999</v>
      </c>
      <c r="AJ17" s="51">
        <f t="shared" si="6"/>
        <v>20500.140199999998</v>
      </c>
      <c r="AK17" s="50">
        <v>260</v>
      </c>
      <c r="AL17" s="49">
        <v>10.02177</v>
      </c>
      <c r="AM17" s="49">
        <v>2605.6601999999998</v>
      </c>
      <c r="AN17" s="46">
        <f t="shared" si="7"/>
        <v>3013.3786</v>
      </c>
      <c r="AO17" s="48">
        <v>0</v>
      </c>
      <c r="AP17" s="47">
        <v>15.75999</v>
      </c>
      <c r="AQ17" s="47">
        <v>0</v>
      </c>
      <c r="AR17" s="46">
        <f t="shared" si="8"/>
        <v>0</v>
      </c>
      <c r="AS17" s="45">
        <f t="shared" si="10"/>
        <v>29168.047039999998</v>
      </c>
      <c r="AT17" s="74">
        <f t="shared" si="9"/>
        <v>90538.303239999979</v>
      </c>
      <c r="AU17" s="67">
        <f>VLOOKUP(A17,'[2]consolidado geral (2)'!$A$103:$AC$372,29,0)</f>
        <v>0</v>
      </c>
      <c r="AV17" s="47">
        <v>9.0511999999999997</v>
      </c>
      <c r="AW17" s="47">
        <f t="shared" si="11"/>
        <v>0</v>
      </c>
      <c r="AX17" s="79">
        <f t="shared" si="12"/>
        <v>0</v>
      </c>
      <c r="AY17" s="76">
        <f t="shared" si="13"/>
        <v>0</v>
      </c>
      <c r="AZ17" s="21">
        <f t="shared" si="14"/>
        <v>90538.303239999979</v>
      </c>
    </row>
    <row r="18" spans="1:52" ht="38.25" x14ac:dyDescent="0.25">
      <c r="A18" s="43">
        <v>109746</v>
      </c>
      <c r="B18" s="43">
        <v>46522942000130</v>
      </c>
      <c r="C18" s="42" t="s">
        <v>463</v>
      </c>
      <c r="D18" s="60" t="s">
        <v>16</v>
      </c>
      <c r="E18" s="60" t="s">
        <v>343</v>
      </c>
      <c r="F18" s="60">
        <v>354780</v>
      </c>
      <c r="G18" s="60" t="s">
        <v>2</v>
      </c>
      <c r="H18" s="59" t="s">
        <v>1</v>
      </c>
      <c r="I18" s="58">
        <v>600</v>
      </c>
      <c r="J18" s="49">
        <v>10.920311999999999</v>
      </c>
      <c r="K18" s="49">
        <v>6552.1871999999994</v>
      </c>
      <c r="L18" s="57">
        <v>235</v>
      </c>
      <c r="M18" s="49">
        <v>10.713900000000001</v>
      </c>
      <c r="N18" s="49">
        <v>2517.7665000000002</v>
      </c>
      <c r="O18" s="56">
        <v>9069.9537</v>
      </c>
      <c r="P18" s="35">
        <f>VLOOKUP(A18,'[1]midazolam SF'!$A$2:$M$272,13,0)</f>
        <v>1850</v>
      </c>
      <c r="Q18" s="47">
        <v>14.823352</v>
      </c>
      <c r="R18" s="34">
        <f t="shared" si="0"/>
        <v>27423.2012</v>
      </c>
      <c r="S18" s="50">
        <f>VLOOKUP(A18,'[1]atracurio 2.5 SF'!A17:M287,13,0)</f>
        <v>650</v>
      </c>
      <c r="T18" s="49">
        <v>10.192959999999999</v>
      </c>
      <c r="U18" s="54">
        <f t="shared" si="1"/>
        <v>6625.424</v>
      </c>
      <c r="V18" s="48">
        <f>VLOOKUP(A18,'[1]atracurio 5 SF'!A17:M287,13,0)</f>
        <v>0</v>
      </c>
      <c r="W18" s="47">
        <v>15.525040000000001</v>
      </c>
      <c r="X18" s="55">
        <f t="shared" si="2"/>
        <v>0</v>
      </c>
      <c r="Y18" s="50">
        <f>VLOOKUP(A18,'[1]rocuronio SF'!A17:M287,13,0)</f>
        <v>1435</v>
      </c>
      <c r="Z18" s="49">
        <v>11.76314</v>
      </c>
      <c r="AA18" s="54">
        <f t="shared" si="3"/>
        <v>16880.105899999999</v>
      </c>
      <c r="AB18" s="31">
        <f t="shared" si="4"/>
        <v>59998.684800000003</v>
      </c>
      <c r="AC18" s="50">
        <f>VLOOKUP(A18,'[1]propofol framp 20 SF'!A16:V285,22,0)</f>
        <v>365</v>
      </c>
      <c r="AD18" s="53">
        <v>8.8693000000000008</v>
      </c>
      <c r="AE18" s="49">
        <f>VLOOKUP('Relatório Compra Internacional '!A18,'[1]propofol framp 20 SF'!A17:X286,24,0)</f>
        <v>3237.2945000000004</v>
      </c>
      <c r="AF18" s="46">
        <f t="shared" si="5"/>
        <v>12307.2482</v>
      </c>
      <c r="AG18" s="52">
        <v>1850</v>
      </c>
      <c r="AH18" s="47">
        <v>15.323912999999999</v>
      </c>
      <c r="AI18" s="47">
        <v>28349.23905</v>
      </c>
      <c r="AJ18" s="51">
        <f t="shared" si="6"/>
        <v>55772.44025</v>
      </c>
      <c r="AK18" s="50">
        <v>4350</v>
      </c>
      <c r="AL18" s="49">
        <v>10.02177</v>
      </c>
      <c r="AM18" s="49">
        <v>43594.699500000002</v>
      </c>
      <c r="AN18" s="46">
        <f t="shared" si="7"/>
        <v>50220.123500000002</v>
      </c>
      <c r="AO18" s="48">
        <v>0</v>
      </c>
      <c r="AP18" s="47">
        <v>15.75999</v>
      </c>
      <c r="AQ18" s="47">
        <v>0</v>
      </c>
      <c r="AR18" s="46">
        <f t="shared" si="8"/>
        <v>0</v>
      </c>
      <c r="AS18" s="45">
        <f t="shared" si="10"/>
        <v>75181.23305000001</v>
      </c>
      <c r="AT18" s="74">
        <f t="shared" si="9"/>
        <v>135179.91785000003</v>
      </c>
      <c r="AU18" s="67">
        <f>VLOOKUP(A18,'[2]consolidado geral (2)'!$A$103:$AC$372,29,0)</f>
        <v>0</v>
      </c>
      <c r="AV18" s="47">
        <v>9.0511999999999997</v>
      </c>
      <c r="AW18" s="47">
        <f t="shared" si="11"/>
        <v>0</v>
      </c>
      <c r="AX18" s="79">
        <f t="shared" si="12"/>
        <v>0</v>
      </c>
      <c r="AY18" s="76">
        <f t="shared" si="13"/>
        <v>0</v>
      </c>
      <c r="AZ18" s="21">
        <f t="shared" si="14"/>
        <v>135179.91785000003</v>
      </c>
    </row>
    <row r="19" spans="1:52" ht="38.25" x14ac:dyDescent="0.25">
      <c r="A19" s="43">
        <v>110310</v>
      </c>
      <c r="B19" s="43">
        <v>46523064000178</v>
      </c>
      <c r="C19" s="42" t="s">
        <v>462</v>
      </c>
      <c r="D19" s="60" t="s">
        <v>16</v>
      </c>
      <c r="E19" s="60" t="s">
        <v>388</v>
      </c>
      <c r="F19" s="60">
        <v>350900</v>
      </c>
      <c r="G19" s="60" t="s">
        <v>2</v>
      </c>
      <c r="H19" s="59" t="s">
        <v>1</v>
      </c>
      <c r="I19" s="58">
        <v>90</v>
      </c>
      <c r="J19" s="49">
        <v>10.920311999999999</v>
      </c>
      <c r="K19" s="49">
        <v>982.82807999999989</v>
      </c>
      <c r="L19" s="57">
        <v>35</v>
      </c>
      <c r="M19" s="49">
        <v>10.713900000000001</v>
      </c>
      <c r="N19" s="49">
        <v>374.98650000000004</v>
      </c>
      <c r="O19" s="56">
        <v>1357.81458</v>
      </c>
      <c r="P19" s="35">
        <f>VLOOKUP(A19,'[1]midazolam SF'!$A$2:$M$272,13,0)</f>
        <v>10</v>
      </c>
      <c r="Q19" s="47">
        <v>14.823352</v>
      </c>
      <c r="R19" s="34">
        <f t="shared" si="0"/>
        <v>148.23352</v>
      </c>
      <c r="S19" s="50">
        <f>VLOOKUP(A19,'[1]atracurio 2.5 SF'!A18:M288,13,0)</f>
        <v>0</v>
      </c>
      <c r="T19" s="49">
        <v>10.192959999999999</v>
      </c>
      <c r="U19" s="54">
        <f t="shared" si="1"/>
        <v>0</v>
      </c>
      <c r="V19" s="48">
        <f>VLOOKUP(A19,'[1]atracurio 5 SF'!A18:M288,13,0)</f>
        <v>0</v>
      </c>
      <c r="W19" s="47">
        <v>15.525040000000001</v>
      </c>
      <c r="X19" s="55">
        <f t="shared" si="2"/>
        <v>0</v>
      </c>
      <c r="Y19" s="50">
        <f>VLOOKUP(A19,'[1]rocuronio SF'!A18:M288,13,0)</f>
        <v>0</v>
      </c>
      <c r="Z19" s="49">
        <v>11.76314</v>
      </c>
      <c r="AA19" s="54">
        <f t="shared" si="3"/>
        <v>0</v>
      </c>
      <c r="AB19" s="31">
        <f t="shared" si="4"/>
        <v>1506.0481</v>
      </c>
      <c r="AC19" s="50">
        <f>VLOOKUP(A19,'[1]propofol framp 20 SF'!A17:V286,22,0)</f>
        <v>55</v>
      </c>
      <c r="AD19" s="53">
        <v>8.8693000000000008</v>
      </c>
      <c r="AE19" s="49">
        <f>VLOOKUP('Relatório Compra Internacional '!A19,'[1]propofol framp 20 SF'!A18:X287,24,0)</f>
        <v>487.81150000000002</v>
      </c>
      <c r="AF19" s="46">
        <f t="shared" si="5"/>
        <v>1845.62608</v>
      </c>
      <c r="AG19" s="52">
        <v>10</v>
      </c>
      <c r="AH19" s="47">
        <v>15.323912999999999</v>
      </c>
      <c r="AI19" s="47">
        <v>153.23912999999999</v>
      </c>
      <c r="AJ19" s="51">
        <f t="shared" si="6"/>
        <v>301.47264999999999</v>
      </c>
      <c r="AK19" s="50">
        <v>0</v>
      </c>
      <c r="AL19" s="49">
        <v>10.02177</v>
      </c>
      <c r="AM19" s="49">
        <v>0</v>
      </c>
      <c r="AN19" s="46">
        <f t="shared" si="7"/>
        <v>0</v>
      </c>
      <c r="AO19" s="48">
        <v>0</v>
      </c>
      <c r="AP19" s="47">
        <v>15.75999</v>
      </c>
      <c r="AQ19" s="47">
        <v>0</v>
      </c>
      <c r="AR19" s="46">
        <f t="shared" si="8"/>
        <v>0</v>
      </c>
      <c r="AS19" s="45">
        <f t="shared" si="10"/>
        <v>641.05062999999996</v>
      </c>
      <c r="AT19" s="74">
        <f t="shared" si="9"/>
        <v>2147.0987299999997</v>
      </c>
      <c r="AU19" s="67">
        <f>VLOOKUP(A19,'[2]consolidado geral (2)'!$A$103:$AC$372,29,0)</f>
        <v>0</v>
      </c>
      <c r="AV19" s="47">
        <v>9.0511999999999997</v>
      </c>
      <c r="AW19" s="47">
        <f t="shared" si="11"/>
        <v>0</v>
      </c>
      <c r="AX19" s="79">
        <f t="shared" si="12"/>
        <v>0</v>
      </c>
      <c r="AY19" s="76">
        <f t="shared" si="13"/>
        <v>0</v>
      </c>
      <c r="AZ19" s="21">
        <f t="shared" si="14"/>
        <v>2147.0987299999997</v>
      </c>
    </row>
    <row r="20" spans="1:52" ht="25.5" x14ac:dyDescent="0.25">
      <c r="A20" s="44">
        <v>112062</v>
      </c>
      <c r="B20" s="43">
        <v>46522967000134</v>
      </c>
      <c r="C20" s="42" t="s">
        <v>461</v>
      </c>
      <c r="D20" s="60" t="s">
        <v>16</v>
      </c>
      <c r="E20" s="60" t="s">
        <v>460</v>
      </c>
      <c r="F20" s="60">
        <v>354330</v>
      </c>
      <c r="G20" s="60" t="s">
        <v>2</v>
      </c>
      <c r="H20" s="59" t="s">
        <v>1</v>
      </c>
      <c r="I20" s="58">
        <v>2155</v>
      </c>
      <c r="J20" s="49">
        <v>10.920311999999999</v>
      </c>
      <c r="K20" s="49">
        <v>23533.272359999999</v>
      </c>
      <c r="L20" s="57">
        <v>845</v>
      </c>
      <c r="M20" s="49">
        <v>10.713900000000001</v>
      </c>
      <c r="N20" s="49">
        <v>9053.2455000000009</v>
      </c>
      <c r="O20" s="56">
        <v>32586.51786</v>
      </c>
      <c r="P20" s="35">
        <f>VLOOKUP(A20,'[1]midazolam SF'!$A$2:$M$272,13,0)</f>
        <v>700</v>
      </c>
      <c r="Q20" s="47">
        <v>14.823352</v>
      </c>
      <c r="R20" s="34">
        <f t="shared" si="0"/>
        <v>10376.3464</v>
      </c>
      <c r="S20" s="50">
        <f>VLOOKUP(A20,'[1]atracurio 2.5 SF'!A19:M289,13,0)</f>
        <v>0</v>
      </c>
      <c r="T20" s="49">
        <v>10.192959999999999</v>
      </c>
      <c r="U20" s="54">
        <f t="shared" si="1"/>
        <v>0</v>
      </c>
      <c r="V20" s="48">
        <f>VLOOKUP(A20,'[1]atracurio 5 SF'!A19:M289,13,0)</f>
        <v>350</v>
      </c>
      <c r="W20" s="47">
        <v>15.525040000000001</v>
      </c>
      <c r="X20" s="55">
        <f t="shared" si="2"/>
        <v>5433.7640000000001</v>
      </c>
      <c r="Y20" s="50">
        <f>VLOOKUP(A20,'[1]rocuronio SF'!A19:M289,13,0)</f>
        <v>640</v>
      </c>
      <c r="Z20" s="49">
        <v>11.76314</v>
      </c>
      <c r="AA20" s="54">
        <f t="shared" si="3"/>
        <v>7528.4096</v>
      </c>
      <c r="AB20" s="31">
        <f t="shared" si="4"/>
        <v>55925.037860000004</v>
      </c>
      <c r="AC20" s="50">
        <f>VLOOKUP(A20,'[1]propofol framp 20 SF'!A18:V287,22,0)</f>
        <v>1310</v>
      </c>
      <c r="AD20" s="53">
        <v>8.8693000000000008</v>
      </c>
      <c r="AE20" s="49">
        <f>VLOOKUP('Relatório Compra Internacional '!A20,'[1]propofol framp 20 SF'!A19:X288,24,0)</f>
        <v>11618.783000000001</v>
      </c>
      <c r="AF20" s="46">
        <f t="shared" si="5"/>
        <v>44205.300860000003</v>
      </c>
      <c r="AG20" s="52">
        <v>700</v>
      </c>
      <c r="AH20" s="47">
        <v>15.323912999999999</v>
      </c>
      <c r="AI20" s="47">
        <v>10726.739099999999</v>
      </c>
      <c r="AJ20" s="51">
        <f t="shared" si="6"/>
        <v>21103.085500000001</v>
      </c>
      <c r="AK20" s="50">
        <v>0</v>
      </c>
      <c r="AL20" s="49">
        <v>10.02177</v>
      </c>
      <c r="AM20" s="49">
        <v>0</v>
      </c>
      <c r="AN20" s="46">
        <f t="shared" si="7"/>
        <v>0</v>
      </c>
      <c r="AO20" s="48">
        <v>1020</v>
      </c>
      <c r="AP20" s="47">
        <v>15.75999</v>
      </c>
      <c r="AQ20" s="47">
        <v>16075.1898</v>
      </c>
      <c r="AR20" s="46">
        <f t="shared" si="8"/>
        <v>21508.953799999999</v>
      </c>
      <c r="AS20" s="45">
        <f t="shared" si="10"/>
        <v>38420.711900000002</v>
      </c>
      <c r="AT20" s="74">
        <f t="shared" si="9"/>
        <v>94345.749760000006</v>
      </c>
      <c r="AU20" s="67">
        <f>VLOOKUP(A20,'[2]consolidado geral (2)'!$A$103:$AC$372,29,0)</f>
        <v>630</v>
      </c>
      <c r="AV20" s="47">
        <v>9.0511999999999997</v>
      </c>
      <c r="AW20" s="47">
        <f t="shared" si="11"/>
        <v>5702.2559999999994</v>
      </c>
      <c r="AX20" s="79">
        <f t="shared" si="12"/>
        <v>27211.209799999997</v>
      </c>
      <c r="AY20" s="76">
        <f t="shared" si="13"/>
        <v>5702.2559999999994</v>
      </c>
      <c r="AZ20" s="21">
        <f t="shared" si="14"/>
        <v>100048.00576</v>
      </c>
    </row>
    <row r="21" spans="1:52" x14ac:dyDescent="0.25">
      <c r="A21" s="44">
        <v>113921</v>
      </c>
      <c r="B21" s="43">
        <v>46634440000100</v>
      </c>
      <c r="C21" s="42" t="s">
        <v>459</v>
      </c>
      <c r="D21" s="60" t="s">
        <v>3</v>
      </c>
      <c r="E21" s="60" t="s">
        <v>210</v>
      </c>
      <c r="F21" s="60">
        <v>352390</v>
      </c>
      <c r="G21" s="60" t="s">
        <v>2</v>
      </c>
      <c r="H21" s="59" t="s">
        <v>1</v>
      </c>
      <c r="I21" s="58">
        <v>3890</v>
      </c>
      <c r="J21" s="49">
        <v>10.920311999999999</v>
      </c>
      <c r="K21" s="49">
        <v>42480.013679999996</v>
      </c>
      <c r="L21" s="57">
        <v>1525</v>
      </c>
      <c r="M21" s="49">
        <v>10.713900000000001</v>
      </c>
      <c r="N21" s="49">
        <v>16338.6975</v>
      </c>
      <c r="O21" s="56">
        <v>58818.711179999998</v>
      </c>
      <c r="P21" s="35">
        <f>VLOOKUP(A21,'[1]midazolam SF'!$A$2:$M$272,13,0)</f>
        <v>1260</v>
      </c>
      <c r="Q21" s="47">
        <v>14.823352</v>
      </c>
      <c r="R21" s="34">
        <f t="shared" si="0"/>
        <v>18677.42352</v>
      </c>
      <c r="S21" s="50">
        <f>VLOOKUP(A21,'[1]atracurio 2.5 SF'!A20:M290,13,0)</f>
        <v>0</v>
      </c>
      <c r="T21" s="49">
        <v>10.192959999999999</v>
      </c>
      <c r="U21" s="54">
        <f t="shared" si="1"/>
        <v>0</v>
      </c>
      <c r="V21" s="48">
        <f>VLOOKUP(A21,'[1]atracurio 5 SF'!A20:M290,13,0)</f>
        <v>0</v>
      </c>
      <c r="W21" s="47">
        <v>15.525040000000001</v>
      </c>
      <c r="X21" s="55">
        <f t="shared" si="2"/>
        <v>0</v>
      </c>
      <c r="Y21" s="50">
        <f>VLOOKUP(A21,'[1]rocuronio SF'!A20:M290,13,0)</f>
        <v>1720</v>
      </c>
      <c r="Z21" s="49">
        <v>11.76314</v>
      </c>
      <c r="AA21" s="54">
        <f t="shared" si="3"/>
        <v>20232.6008</v>
      </c>
      <c r="AB21" s="31">
        <f t="shared" si="4"/>
        <v>97728.735499999995</v>
      </c>
      <c r="AC21" s="50">
        <f>VLOOKUP(A21,'[1]propofol framp 20 SF'!A19:V288,22,0)</f>
        <v>2360</v>
      </c>
      <c r="AD21" s="53">
        <v>8.8693000000000008</v>
      </c>
      <c r="AE21" s="49">
        <f>VLOOKUP('Relatório Compra Internacional '!A21,'[1]propofol framp 20 SF'!A20:X289,24,0)</f>
        <v>20931.548000000003</v>
      </c>
      <c r="AF21" s="46">
        <f t="shared" si="5"/>
        <v>79750.259179999994</v>
      </c>
      <c r="AG21" s="52">
        <v>1260</v>
      </c>
      <c r="AH21" s="47">
        <v>15.323912999999999</v>
      </c>
      <c r="AI21" s="47">
        <v>19308.130379999999</v>
      </c>
      <c r="AJ21" s="51">
        <f t="shared" si="6"/>
        <v>37985.553899999999</v>
      </c>
      <c r="AK21" s="50">
        <v>0</v>
      </c>
      <c r="AL21" s="49">
        <v>10.02177</v>
      </c>
      <c r="AM21" s="49">
        <v>0</v>
      </c>
      <c r="AN21" s="46">
        <f t="shared" si="7"/>
        <v>0</v>
      </c>
      <c r="AO21" s="48">
        <v>0</v>
      </c>
      <c r="AP21" s="47">
        <v>15.75999</v>
      </c>
      <c r="AQ21" s="47">
        <v>0</v>
      </c>
      <c r="AR21" s="46">
        <f t="shared" si="8"/>
        <v>0</v>
      </c>
      <c r="AS21" s="45">
        <f t="shared" si="10"/>
        <v>40239.678379999998</v>
      </c>
      <c r="AT21" s="74">
        <f t="shared" si="9"/>
        <v>137968.41388000001</v>
      </c>
      <c r="AU21" s="67">
        <f>VLOOKUP(A21,'[2]consolidado geral (2)'!$A$103:$AC$372,29,0)</f>
        <v>0</v>
      </c>
      <c r="AV21" s="47">
        <v>9.0511999999999997</v>
      </c>
      <c r="AW21" s="47">
        <f t="shared" si="11"/>
        <v>0</v>
      </c>
      <c r="AX21" s="79">
        <f t="shared" si="12"/>
        <v>0</v>
      </c>
      <c r="AY21" s="76">
        <f t="shared" si="13"/>
        <v>0</v>
      </c>
      <c r="AZ21" s="21">
        <f t="shared" si="14"/>
        <v>137968.41388000001</v>
      </c>
    </row>
    <row r="22" spans="1:52" ht="25.5" x14ac:dyDescent="0.25">
      <c r="A22" s="43">
        <v>115509</v>
      </c>
      <c r="B22" s="43">
        <v>46523163000150</v>
      </c>
      <c r="C22" s="42" t="s">
        <v>458</v>
      </c>
      <c r="D22" s="60" t="s">
        <v>16</v>
      </c>
      <c r="E22" s="60" t="s">
        <v>457</v>
      </c>
      <c r="F22" s="60">
        <v>352850</v>
      </c>
      <c r="G22" s="60" t="s">
        <v>2</v>
      </c>
      <c r="H22" s="59" t="s">
        <v>1</v>
      </c>
      <c r="I22" s="58">
        <v>0</v>
      </c>
      <c r="J22" s="49">
        <v>10.920311999999999</v>
      </c>
      <c r="K22" s="49">
        <v>0</v>
      </c>
      <c r="L22" s="57">
        <v>0</v>
      </c>
      <c r="M22" s="49">
        <v>10.713900000000001</v>
      </c>
      <c r="N22" s="49">
        <v>0</v>
      </c>
      <c r="O22" s="56">
        <v>0</v>
      </c>
      <c r="P22" s="35">
        <f>VLOOKUP(A22,'[1]midazolam SF'!$A$2:$M$272,13,0)</f>
        <v>470</v>
      </c>
      <c r="Q22" s="47">
        <v>14.823352</v>
      </c>
      <c r="R22" s="34">
        <f t="shared" si="0"/>
        <v>6966.9754400000002</v>
      </c>
      <c r="S22" s="50">
        <f>VLOOKUP(A22,'[1]atracurio 2.5 SF'!A21:M291,13,0)</f>
        <v>0</v>
      </c>
      <c r="T22" s="49">
        <v>10.192959999999999</v>
      </c>
      <c r="U22" s="54">
        <f t="shared" si="1"/>
        <v>0</v>
      </c>
      <c r="V22" s="48">
        <f>VLOOKUP(A22,'[1]atracurio 5 SF'!A21:M291,13,0)</f>
        <v>420</v>
      </c>
      <c r="W22" s="47">
        <v>15.525040000000001</v>
      </c>
      <c r="X22" s="55">
        <f t="shared" si="2"/>
        <v>6520.5168000000003</v>
      </c>
      <c r="Y22" s="50">
        <f>VLOOKUP(A22,'[1]rocuronio SF'!A21:M291,13,0)</f>
        <v>765</v>
      </c>
      <c r="Z22" s="49">
        <v>11.76314</v>
      </c>
      <c r="AA22" s="54">
        <f t="shared" si="3"/>
        <v>8998.8021000000008</v>
      </c>
      <c r="AB22" s="31">
        <f t="shared" si="4"/>
        <v>22486.29434</v>
      </c>
      <c r="AC22" s="50">
        <f>VLOOKUP(A22,'[1]propofol framp 20 SF'!A20:V289,22,0)</f>
        <v>0</v>
      </c>
      <c r="AD22" s="53">
        <v>8.8693000000000008</v>
      </c>
      <c r="AE22" s="49">
        <f>VLOOKUP('Relatório Compra Internacional '!A22,'[1]propofol framp 20 SF'!A21:X290,24,0)</f>
        <v>0</v>
      </c>
      <c r="AF22" s="46">
        <f t="shared" si="5"/>
        <v>0</v>
      </c>
      <c r="AG22" s="52">
        <v>460</v>
      </c>
      <c r="AH22" s="47">
        <v>15.323912999999999</v>
      </c>
      <c r="AI22" s="47">
        <v>7048.9999799999996</v>
      </c>
      <c r="AJ22" s="51">
        <f t="shared" si="6"/>
        <v>14015.975419999999</v>
      </c>
      <c r="AK22" s="50">
        <v>0</v>
      </c>
      <c r="AL22" s="49">
        <v>10.02177</v>
      </c>
      <c r="AM22" s="49">
        <v>0</v>
      </c>
      <c r="AN22" s="46">
        <f t="shared" si="7"/>
        <v>0</v>
      </c>
      <c r="AO22" s="48">
        <v>1220</v>
      </c>
      <c r="AP22" s="47">
        <v>15.75999</v>
      </c>
      <c r="AQ22" s="47">
        <v>19227.1878</v>
      </c>
      <c r="AR22" s="46">
        <f t="shared" si="8"/>
        <v>25747.704600000001</v>
      </c>
      <c r="AS22" s="45">
        <f t="shared" si="10"/>
        <v>26276.18778</v>
      </c>
      <c r="AT22" s="74">
        <f t="shared" si="9"/>
        <v>48762.482120000001</v>
      </c>
      <c r="AU22" s="67">
        <f>VLOOKUP(A22,'[2]consolidado geral (2)'!$A$103:$AC$372,29,0)</f>
        <v>760</v>
      </c>
      <c r="AV22" s="47">
        <v>9.0511999999999997</v>
      </c>
      <c r="AW22" s="47">
        <f t="shared" si="11"/>
        <v>6878.9119999999994</v>
      </c>
      <c r="AX22" s="79">
        <f t="shared" si="12"/>
        <v>32626.616600000001</v>
      </c>
      <c r="AY22" s="76">
        <f t="shared" si="13"/>
        <v>6878.9119999999994</v>
      </c>
      <c r="AZ22" s="21">
        <f t="shared" si="14"/>
        <v>55641.394119999997</v>
      </c>
    </row>
    <row r="23" spans="1:52" ht="38.25" x14ac:dyDescent="0.25">
      <c r="A23" s="43">
        <v>127604</v>
      </c>
      <c r="B23" s="43">
        <v>46523015000135</v>
      </c>
      <c r="C23" s="42" t="s">
        <v>456</v>
      </c>
      <c r="D23" s="60" t="s">
        <v>16</v>
      </c>
      <c r="E23" s="60" t="s">
        <v>339</v>
      </c>
      <c r="F23" s="60">
        <v>350570</v>
      </c>
      <c r="G23" s="60" t="s">
        <v>2</v>
      </c>
      <c r="H23" s="59" t="s">
        <v>1</v>
      </c>
      <c r="I23" s="58">
        <v>720</v>
      </c>
      <c r="J23" s="49">
        <v>10.920311999999999</v>
      </c>
      <c r="K23" s="49">
        <v>7862.6246399999991</v>
      </c>
      <c r="L23" s="57">
        <v>280</v>
      </c>
      <c r="M23" s="49">
        <v>10.713900000000001</v>
      </c>
      <c r="N23" s="49">
        <v>2999.8920000000003</v>
      </c>
      <c r="O23" s="56">
        <v>10862.51664</v>
      </c>
      <c r="P23" s="35">
        <f>VLOOKUP(A23,'[1]midazolam SF'!$A$2:$M$272,13,0)</f>
        <v>230</v>
      </c>
      <c r="Q23" s="47">
        <v>14.823352</v>
      </c>
      <c r="R23" s="34">
        <f t="shared" si="0"/>
        <v>3409.3709600000002</v>
      </c>
      <c r="S23" s="50">
        <f>VLOOKUP(A23,'[1]atracurio 2.5 SF'!A22:M292,13,0)</f>
        <v>20</v>
      </c>
      <c r="T23" s="49">
        <v>10.192959999999999</v>
      </c>
      <c r="U23" s="54">
        <f t="shared" si="1"/>
        <v>203.85919999999999</v>
      </c>
      <c r="V23" s="48">
        <f>VLOOKUP(A23,'[1]atracurio 5 SF'!A22:M292,13,0)</f>
        <v>0</v>
      </c>
      <c r="W23" s="47">
        <v>15.525040000000001</v>
      </c>
      <c r="X23" s="55">
        <f t="shared" si="2"/>
        <v>0</v>
      </c>
      <c r="Y23" s="50">
        <f>VLOOKUP(A23,'[1]rocuronio SF'!A22:M292,13,0)</f>
        <v>285</v>
      </c>
      <c r="Z23" s="49">
        <v>11.76314</v>
      </c>
      <c r="AA23" s="54">
        <f t="shared" si="3"/>
        <v>3352.4949000000001</v>
      </c>
      <c r="AB23" s="31">
        <f t="shared" si="4"/>
        <v>17828.241700000002</v>
      </c>
      <c r="AC23" s="50">
        <f>VLOOKUP(A23,'[1]propofol framp 20 SF'!A21:V290,22,0)</f>
        <v>435</v>
      </c>
      <c r="AD23" s="53">
        <v>8.8693000000000008</v>
      </c>
      <c r="AE23" s="49">
        <f>VLOOKUP('Relatório Compra Internacional '!A23,'[1]propofol framp 20 SF'!A22:X291,24,0)</f>
        <v>3858.1455000000005</v>
      </c>
      <c r="AF23" s="46">
        <f t="shared" si="5"/>
        <v>14720.66214</v>
      </c>
      <c r="AG23" s="52">
        <v>230</v>
      </c>
      <c r="AH23" s="47">
        <v>15.323912999999999</v>
      </c>
      <c r="AI23" s="47">
        <v>3524.4999899999998</v>
      </c>
      <c r="AJ23" s="51">
        <f t="shared" si="6"/>
        <v>6933.8709500000004</v>
      </c>
      <c r="AK23" s="50">
        <v>100</v>
      </c>
      <c r="AL23" s="49">
        <v>10.02177</v>
      </c>
      <c r="AM23" s="49">
        <v>1002.177</v>
      </c>
      <c r="AN23" s="46">
        <f t="shared" si="7"/>
        <v>1206.0362</v>
      </c>
      <c r="AO23" s="48">
        <v>0</v>
      </c>
      <c r="AP23" s="47">
        <v>15.75999</v>
      </c>
      <c r="AQ23" s="47">
        <v>0</v>
      </c>
      <c r="AR23" s="46">
        <f t="shared" si="8"/>
        <v>0</v>
      </c>
      <c r="AS23" s="45">
        <f t="shared" si="10"/>
        <v>8384.8224900000005</v>
      </c>
      <c r="AT23" s="74">
        <f t="shared" si="9"/>
        <v>26213.064190000005</v>
      </c>
      <c r="AU23" s="67">
        <f>VLOOKUP(A23,'[2]consolidado geral (2)'!$A$103:$AC$372,29,0)</f>
        <v>0</v>
      </c>
      <c r="AV23" s="47">
        <v>9.0511999999999997</v>
      </c>
      <c r="AW23" s="47">
        <f t="shared" si="11"/>
        <v>0</v>
      </c>
      <c r="AX23" s="79">
        <f t="shared" si="12"/>
        <v>0</v>
      </c>
      <c r="AY23" s="76">
        <f t="shared" si="13"/>
        <v>0</v>
      </c>
      <c r="AZ23" s="21">
        <f t="shared" si="14"/>
        <v>26213.064190000005</v>
      </c>
    </row>
    <row r="24" spans="1:52" ht="25.5" x14ac:dyDescent="0.25">
      <c r="A24" s="43">
        <v>133272</v>
      </c>
      <c r="B24" s="43">
        <v>45176005000108</v>
      </c>
      <c r="C24" s="42" t="s">
        <v>455</v>
      </c>
      <c r="D24" s="60" t="s">
        <v>54</v>
      </c>
      <c r="E24" s="60" t="s">
        <v>370</v>
      </c>
      <c r="F24" s="60">
        <v>355410</v>
      </c>
      <c r="G24" s="60" t="s">
        <v>2</v>
      </c>
      <c r="H24" s="59" t="s">
        <v>1</v>
      </c>
      <c r="I24" s="58">
        <v>0</v>
      </c>
      <c r="J24" s="49">
        <v>10.920311999999999</v>
      </c>
      <c r="K24" s="49">
        <v>0</v>
      </c>
      <c r="L24" s="57">
        <v>0</v>
      </c>
      <c r="M24" s="49">
        <v>10.713900000000001</v>
      </c>
      <c r="N24" s="49">
        <v>0</v>
      </c>
      <c r="O24" s="56">
        <v>0</v>
      </c>
      <c r="P24" s="35">
        <f>VLOOKUP(A24,'[1]midazolam SF'!$A$2:$M$272,13,0)</f>
        <v>680</v>
      </c>
      <c r="Q24" s="47">
        <v>14.823352</v>
      </c>
      <c r="R24" s="34">
        <f t="shared" si="0"/>
        <v>10079.879359999999</v>
      </c>
      <c r="S24" s="50">
        <f>VLOOKUP(A24,'[1]atracurio 2.5 SF'!A23:M293,13,0)</f>
        <v>0</v>
      </c>
      <c r="T24" s="49">
        <v>10.192959999999999</v>
      </c>
      <c r="U24" s="54">
        <f t="shared" si="1"/>
        <v>0</v>
      </c>
      <c r="V24" s="48">
        <f>VLOOKUP(A24,'[1]atracurio 5 SF'!A23:M293,13,0)</f>
        <v>0</v>
      </c>
      <c r="W24" s="47">
        <v>15.525040000000001</v>
      </c>
      <c r="X24" s="55">
        <f t="shared" si="2"/>
        <v>0</v>
      </c>
      <c r="Y24" s="50">
        <f>VLOOKUP(A24,'[1]rocuronio SF'!A23:M293,13,0)</f>
        <v>0</v>
      </c>
      <c r="Z24" s="49">
        <v>11.76314</v>
      </c>
      <c r="AA24" s="54">
        <f t="shared" si="3"/>
        <v>0</v>
      </c>
      <c r="AB24" s="31">
        <f t="shared" si="4"/>
        <v>10079.879359999999</v>
      </c>
      <c r="AC24" s="50">
        <f>VLOOKUP(A24,'[1]propofol framp 20 SF'!A22:V291,22,0)</f>
        <v>0</v>
      </c>
      <c r="AD24" s="53">
        <v>8.8693000000000008</v>
      </c>
      <c r="AE24" s="49">
        <f>VLOOKUP('Relatório Compra Internacional '!A24,'[1]propofol framp 20 SF'!A23:X292,24,0)</f>
        <v>0</v>
      </c>
      <c r="AF24" s="46">
        <f t="shared" si="5"/>
        <v>0</v>
      </c>
      <c r="AG24" s="52">
        <v>680</v>
      </c>
      <c r="AH24" s="47">
        <v>15.323912999999999</v>
      </c>
      <c r="AI24" s="47">
        <v>10420.260839999999</v>
      </c>
      <c r="AJ24" s="51">
        <f t="shared" si="6"/>
        <v>20500.140199999998</v>
      </c>
      <c r="AK24" s="50">
        <v>0</v>
      </c>
      <c r="AL24" s="49">
        <v>10.02177</v>
      </c>
      <c r="AM24" s="49">
        <v>0</v>
      </c>
      <c r="AN24" s="46">
        <f t="shared" si="7"/>
        <v>0</v>
      </c>
      <c r="AO24" s="48">
        <v>0</v>
      </c>
      <c r="AP24" s="47">
        <v>15.75999</v>
      </c>
      <c r="AQ24" s="47">
        <v>0</v>
      </c>
      <c r="AR24" s="46">
        <f t="shared" si="8"/>
        <v>0</v>
      </c>
      <c r="AS24" s="45">
        <f t="shared" si="10"/>
        <v>10420.260839999999</v>
      </c>
      <c r="AT24" s="74">
        <f t="shared" si="9"/>
        <v>20500.140199999998</v>
      </c>
      <c r="AU24" s="67">
        <f>VLOOKUP(A24,'[2]consolidado geral (2)'!$A$103:$AC$372,29,0)</f>
        <v>0</v>
      </c>
      <c r="AV24" s="47">
        <v>9.0511999999999997</v>
      </c>
      <c r="AW24" s="47">
        <f t="shared" si="11"/>
        <v>0</v>
      </c>
      <c r="AX24" s="79">
        <f t="shared" si="12"/>
        <v>0</v>
      </c>
      <c r="AY24" s="76">
        <f t="shared" si="13"/>
        <v>0</v>
      </c>
      <c r="AZ24" s="21">
        <f t="shared" si="14"/>
        <v>20500.140199999998</v>
      </c>
    </row>
    <row r="25" spans="1:52" ht="38.25" x14ac:dyDescent="0.25">
      <c r="A25" s="44">
        <v>136328</v>
      </c>
      <c r="B25" s="43">
        <v>45226214000119</v>
      </c>
      <c r="C25" s="42" t="s">
        <v>454</v>
      </c>
      <c r="D25" s="60" t="s">
        <v>54</v>
      </c>
      <c r="E25" s="60" t="s">
        <v>58</v>
      </c>
      <c r="F25" s="60">
        <v>353800</v>
      </c>
      <c r="G25" s="60" t="s">
        <v>2</v>
      </c>
      <c r="H25" s="59" t="s">
        <v>1</v>
      </c>
      <c r="I25" s="58">
        <v>750</v>
      </c>
      <c r="J25" s="49">
        <v>10.920311999999999</v>
      </c>
      <c r="K25" s="49">
        <v>8190.2339999999995</v>
      </c>
      <c r="L25" s="57">
        <v>295</v>
      </c>
      <c r="M25" s="49">
        <v>10.713900000000001</v>
      </c>
      <c r="N25" s="49">
        <v>3160.6005</v>
      </c>
      <c r="O25" s="56">
        <v>11350.834499999999</v>
      </c>
      <c r="P25" s="35">
        <f>VLOOKUP(A25,'[1]midazolam SF'!$A$2:$M$272,13,0)</f>
        <v>240</v>
      </c>
      <c r="Q25" s="47">
        <v>14.823352</v>
      </c>
      <c r="R25" s="34">
        <f t="shared" si="0"/>
        <v>3557.60448</v>
      </c>
      <c r="S25" s="50">
        <f>VLOOKUP(A25,'[1]atracurio 2.5 SF'!A24:M294,13,0)</f>
        <v>0</v>
      </c>
      <c r="T25" s="49">
        <v>10.192959999999999</v>
      </c>
      <c r="U25" s="54">
        <f t="shared" si="1"/>
        <v>0</v>
      </c>
      <c r="V25" s="48">
        <f>VLOOKUP(A25,'[1]atracurio 5 SF'!A24:M294,13,0)</f>
        <v>0</v>
      </c>
      <c r="W25" s="47">
        <v>15.525040000000001</v>
      </c>
      <c r="X25" s="55">
        <f t="shared" si="2"/>
        <v>0</v>
      </c>
      <c r="Y25" s="50">
        <f>VLOOKUP(A25,'[1]rocuronio SF'!A24:M294,13,0)</f>
        <v>400</v>
      </c>
      <c r="Z25" s="49">
        <v>11.76314</v>
      </c>
      <c r="AA25" s="54">
        <f t="shared" si="3"/>
        <v>4705.2560000000003</v>
      </c>
      <c r="AB25" s="31">
        <f t="shared" si="4"/>
        <v>19613.69498</v>
      </c>
      <c r="AC25" s="50">
        <f>VLOOKUP(A25,'[1]propofol framp 20 SF'!A23:V292,22,0)</f>
        <v>455</v>
      </c>
      <c r="AD25" s="53">
        <v>8.8693000000000008</v>
      </c>
      <c r="AE25" s="49">
        <f>VLOOKUP('Relatório Compra Internacional '!A25,'[1]propofol framp 20 SF'!A24:X293,24,0)</f>
        <v>4035.5315000000005</v>
      </c>
      <c r="AF25" s="46">
        <f t="shared" si="5"/>
        <v>15386.366</v>
      </c>
      <c r="AG25" s="52">
        <v>240</v>
      </c>
      <c r="AH25" s="47">
        <v>15.323912999999999</v>
      </c>
      <c r="AI25" s="47">
        <v>3677.7391199999997</v>
      </c>
      <c r="AJ25" s="51">
        <f t="shared" si="6"/>
        <v>7235.3436000000002</v>
      </c>
      <c r="AK25" s="50">
        <v>0</v>
      </c>
      <c r="AL25" s="49">
        <v>10.02177</v>
      </c>
      <c r="AM25" s="49">
        <v>0</v>
      </c>
      <c r="AN25" s="46">
        <f t="shared" si="7"/>
        <v>0</v>
      </c>
      <c r="AO25" s="48">
        <v>0</v>
      </c>
      <c r="AP25" s="47">
        <v>15.75999</v>
      </c>
      <c r="AQ25" s="47">
        <v>0</v>
      </c>
      <c r="AR25" s="46">
        <f t="shared" si="8"/>
        <v>0</v>
      </c>
      <c r="AS25" s="45">
        <f t="shared" si="10"/>
        <v>7713.2706200000002</v>
      </c>
      <c r="AT25" s="74">
        <f t="shared" si="9"/>
        <v>27326.9656</v>
      </c>
      <c r="AU25" s="67">
        <f>VLOOKUP(A25,'[2]consolidado geral (2)'!$A$103:$AC$372,29,0)</f>
        <v>0</v>
      </c>
      <c r="AV25" s="47">
        <v>9.0511999999999997</v>
      </c>
      <c r="AW25" s="47">
        <f t="shared" si="11"/>
        <v>0</v>
      </c>
      <c r="AX25" s="79">
        <f t="shared" si="12"/>
        <v>0</v>
      </c>
      <c r="AY25" s="76">
        <f t="shared" si="13"/>
        <v>0</v>
      </c>
      <c r="AZ25" s="21">
        <f t="shared" si="14"/>
        <v>27326.9656</v>
      </c>
    </row>
    <row r="26" spans="1:52" ht="51" x14ac:dyDescent="0.25">
      <c r="A26" s="44">
        <v>158119</v>
      </c>
      <c r="B26" s="43">
        <v>46392148002244</v>
      </c>
      <c r="C26" s="42" t="s">
        <v>453</v>
      </c>
      <c r="D26" s="60" t="s">
        <v>16</v>
      </c>
      <c r="E26" s="60" t="s">
        <v>267</v>
      </c>
      <c r="F26" s="60">
        <v>355030</v>
      </c>
      <c r="G26" s="60" t="s">
        <v>2</v>
      </c>
      <c r="H26" s="59" t="s">
        <v>1</v>
      </c>
      <c r="I26" s="58">
        <v>3235</v>
      </c>
      <c r="J26" s="49">
        <v>10.920311999999999</v>
      </c>
      <c r="K26" s="49">
        <v>35327.209319999994</v>
      </c>
      <c r="L26" s="57">
        <v>1265</v>
      </c>
      <c r="M26" s="49">
        <v>10.713900000000001</v>
      </c>
      <c r="N26" s="49">
        <v>13553.083500000001</v>
      </c>
      <c r="O26" s="56">
        <v>48880.292819999995</v>
      </c>
      <c r="P26" s="35">
        <f>VLOOKUP(A26,'[1]midazolam SF'!$A$2:$M$272,13,0)</f>
        <v>1400</v>
      </c>
      <c r="Q26" s="47">
        <v>14.823352</v>
      </c>
      <c r="R26" s="34">
        <f t="shared" si="0"/>
        <v>20752.692800000001</v>
      </c>
      <c r="S26" s="50">
        <f>VLOOKUP(A26,'[1]atracurio 2.5 SF'!A25:M295,13,0)</f>
        <v>1130</v>
      </c>
      <c r="T26" s="49">
        <v>10.192959999999999</v>
      </c>
      <c r="U26" s="54">
        <f t="shared" si="1"/>
        <v>11518.0448</v>
      </c>
      <c r="V26" s="48">
        <f>VLOOKUP(A26,'[1]atracurio 5 SF'!A25:M295,13,0)</f>
        <v>760</v>
      </c>
      <c r="W26" s="47">
        <v>15.525040000000001</v>
      </c>
      <c r="X26" s="55">
        <f t="shared" si="2"/>
        <v>11799.0304</v>
      </c>
      <c r="Y26" s="50">
        <f>VLOOKUP(A26,'[1]rocuronio SF'!A25:M295,13,0)</f>
        <v>1380</v>
      </c>
      <c r="Z26" s="49">
        <v>11.76314</v>
      </c>
      <c r="AA26" s="54">
        <f t="shared" si="3"/>
        <v>16233.1332</v>
      </c>
      <c r="AB26" s="31">
        <f t="shared" si="4"/>
        <v>109183.19402</v>
      </c>
      <c r="AC26" s="50">
        <f>VLOOKUP(A26,'[1]propofol framp 20 SF'!A24:V293,22,0)</f>
        <v>1960</v>
      </c>
      <c r="AD26" s="53">
        <v>8.8693000000000008</v>
      </c>
      <c r="AE26" s="49">
        <f>VLOOKUP('Relatório Compra Internacional '!A26,'[1]propofol framp 20 SF'!A25:X294,24,0)</f>
        <v>17383.828000000001</v>
      </c>
      <c r="AF26" s="46">
        <f t="shared" si="5"/>
        <v>66264.120819999996</v>
      </c>
      <c r="AG26" s="52">
        <v>1400</v>
      </c>
      <c r="AH26" s="47">
        <v>15.323912999999999</v>
      </c>
      <c r="AI26" s="47">
        <v>21453.478199999998</v>
      </c>
      <c r="AJ26" s="51">
        <f t="shared" si="6"/>
        <v>42206.171000000002</v>
      </c>
      <c r="AK26" s="50">
        <v>7510</v>
      </c>
      <c r="AL26" s="49">
        <v>10.02177</v>
      </c>
      <c r="AM26" s="49">
        <v>75263.492700000003</v>
      </c>
      <c r="AN26" s="46">
        <f t="shared" si="7"/>
        <v>86781.537500000006</v>
      </c>
      <c r="AO26" s="48">
        <v>2200</v>
      </c>
      <c r="AP26" s="47">
        <v>15.75999</v>
      </c>
      <c r="AQ26" s="47">
        <v>34671.978000000003</v>
      </c>
      <c r="AR26" s="46">
        <f t="shared" si="8"/>
        <v>46471.008400000006</v>
      </c>
      <c r="AS26" s="45">
        <f t="shared" si="10"/>
        <v>148772.7769</v>
      </c>
      <c r="AT26" s="74">
        <f t="shared" si="9"/>
        <v>257955.97091999999</v>
      </c>
      <c r="AU26" s="67">
        <f>VLOOKUP(A26,'[2]consolidado geral (2)'!$A$103:$AC$372,29,0)</f>
        <v>1360</v>
      </c>
      <c r="AV26" s="47">
        <v>9.0511999999999997</v>
      </c>
      <c r="AW26" s="47">
        <f t="shared" si="11"/>
        <v>12309.632</v>
      </c>
      <c r="AX26" s="79">
        <f t="shared" si="12"/>
        <v>58780.640400000004</v>
      </c>
      <c r="AY26" s="76">
        <f t="shared" si="13"/>
        <v>12309.632</v>
      </c>
      <c r="AZ26" s="21">
        <f t="shared" si="14"/>
        <v>270265.60291999998</v>
      </c>
    </row>
    <row r="27" spans="1:52" ht="25.5" x14ac:dyDescent="0.25">
      <c r="A27" s="43">
        <v>161438</v>
      </c>
      <c r="B27" s="43">
        <v>11344038001765</v>
      </c>
      <c r="C27" s="42" t="s">
        <v>452</v>
      </c>
      <c r="D27" s="60" t="s">
        <v>16</v>
      </c>
      <c r="E27" s="60" t="s">
        <v>267</v>
      </c>
      <c r="F27" s="60">
        <v>355030</v>
      </c>
      <c r="G27" s="60" t="s">
        <v>2</v>
      </c>
      <c r="H27" s="59" t="s">
        <v>1</v>
      </c>
      <c r="I27" s="58">
        <v>900</v>
      </c>
      <c r="J27" s="49">
        <v>10.920311999999999</v>
      </c>
      <c r="K27" s="49">
        <v>9828.2807999999986</v>
      </c>
      <c r="L27" s="57">
        <v>350</v>
      </c>
      <c r="M27" s="49">
        <v>10.713900000000001</v>
      </c>
      <c r="N27" s="49">
        <v>3749.8650000000002</v>
      </c>
      <c r="O27" s="56">
        <v>13578.145799999998</v>
      </c>
      <c r="P27" s="35">
        <f>VLOOKUP(A27,'[1]midazolam SF'!$A$2:$M$272,13,0)</f>
        <v>2920</v>
      </c>
      <c r="Q27" s="47">
        <v>14.823352</v>
      </c>
      <c r="R27" s="34">
        <f t="shared" si="0"/>
        <v>43284.187839999999</v>
      </c>
      <c r="S27" s="50">
        <f>VLOOKUP(A27,'[1]atracurio 2.5 SF'!A26:M296,13,0)</f>
        <v>0</v>
      </c>
      <c r="T27" s="49">
        <v>10.192959999999999</v>
      </c>
      <c r="U27" s="54">
        <f t="shared" si="1"/>
        <v>0</v>
      </c>
      <c r="V27" s="48">
        <f>VLOOKUP(A27,'[1]atracurio 5 SF'!A26:M296,13,0)</f>
        <v>900</v>
      </c>
      <c r="W27" s="47">
        <v>15.525040000000001</v>
      </c>
      <c r="X27" s="55">
        <f t="shared" si="2"/>
        <v>13972.536</v>
      </c>
      <c r="Y27" s="50">
        <f>VLOOKUP(A27,'[1]rocuronio SF'!A26:M296,13,0)</f>
        <v>1275</v>
      </c>
      <c r="Z27" s="49">
        <v>11.76314</v>
      </c>
      <c r="AA27" s="54">
        <f t="shared" si="3"/>
        <v>14998.003500000001</v>
      </c>
      <c r="AB27" s="31">
        <f t="shared" si="4"/>
        <v>85832.873139999996</v>
      </c>
      <c r="AC27" s="50">
        <f>VLOOKUP(A27,'[1]propofol framp 20 SF'!A25:V294,22,0)</f>
        <v>545</v>
      </c>
      <c r="AD27" s="53">
        <v>8.8693000000000008</v>
      </c>
      <c r="AE27" s="49">
        <f>VLOOKUP('Relatório Compra Internacional '!A27,'[1]propofol framp 20 SF'!A26:X295,24,0)</f>
        <v>4833.7685000000001</v>
      </c>
      <c r="AF27" s="46">
        <f t="shared" si="5"/>
        <v>18411.914299999997</v>
      </c>
      <c r="AG27" s="52">
        <v>2920</v>
      </c>
      <c r="AH27" s="47">
        <v>15.323912999999999</v>
      </c>
      <c r="AI27" s="47">
        <v>44745.825959999995</v>
      </c>
      <c r="AJ27" s="51">
        <f t="shared" si="6"/>
        <v>88030.013799999986</v>
      </c>
      <c r="AK27" s="50">
        <v>0</v>
      </c>
      <c r="AL27" s="49">
        <v>10.02177</v>
      </c>
      <c r="AM27" s="49">
        <v>0</v>
      </c>
      <c r="AN27" s="46">
        <f t="shared" si="7"/>
        <v>0</v>
      </c>
      <c r="AO27" s="48">
        <v>2630</v>
      </c>
      <c r="AP27" s="47">
        <v>15.75999</v>
      </c>
      <c r="AQ27" s="47">
        <v>41448.773699999998</v>
      </c>
      <c r="AR27" s="46">
        <f t="shared" si="8"/>
        <v>55421.309699999998</v>
      </c>
      <c r="AS27" s="45">
        <f t="shared" si="10"/>
        <v>91028.368159999984</v>
      </c>
      <c r="AT27" s="74">
        <f t="shared" si="9"/>
        <v>176861.24129999999</v>
      </c>
      <c r="AU27" s="67">
        <f>VLOOKUP(A27,'[2]consolidado geral (2)'!$A$103:$AC$372,29,0)</f>
        <v>1630</v>
      </c>
      <c r="AV27" s="47">
        <v>9.0511999999999997</v>
      </c>
      <c r="AW27" s="47">
        <f t="shared" si="11"/>
        <v>14753.456</v>
      </c>
      <c r="AX27" s="79">
        <f t="shared" si="12"/>
        <v>70174.765700000004</v>
      </c>
      <c r="AY27" s="76">
        <f t="shared" si="13"/>
        <v>14753.456</v>
      </c>
      <c r="AZ27" s="21">
        <f t="shared" si="14"/>
        <v>191614.6973</v>
      </c>
    </row>
    <row r="28" spans="1:52" ht="25.5" x14ac:dyDescent="0.25">
      <c r="A28" s="43">
        <v>163279</v>
      </c>
      <c r="B28" s="43">
        <v>46522942000130</v>
      </c>
      <c r="C28" s="42" t="s">
        <v>451</v>
      </c>
      <c r="D28" s="60" t="s">
        <v>16</v>
      </c>
      <c r="E28" s="60" t="s">
        <v>343</v>
      </c>
      <c r="F28" s="60">
        <v>354780</v>
      </c>
      <c r="G28" s="60" t="s">
        <v>2</v>
      </c>
      <c r="H28" s="59" t="s">
        <v>1</v>
      </c>
      <c r="I28" s="58">
        <v>810</v>
      </c>
      <c r="J28" s="49">
        <v>10.920311999999999</v>
      </c>
      <c r="K28" s="49">
        <v>8845.4527199999993</v>
      </c>
      <c r="L28" s="57">
        <v>315</v>
      </c>
      <c r="M28" s="49">
        <v>10.713900000000001</v>
      </c>
      <c r="N28" s="49">
        <v>3374.8785000000003</v>
      </c>
      <c r="O28" s="56">
        <v>12220.33122</v>
      </c>
      <c r="P28" s="35">
        <f>VLOOKUP(A28,'[1]midazolam SF'!$A$2:$M$272,13,0)</f>
        <v>680</v>
      </c>
      <c r="Q28" s="47">
        <v>14.823352</v>
      </c>
      <c r="R28" s="34">
        <f t="shared" si="0"/>
        <v>10079.879359999999</v>
      </c>
      <c r="S28" s="50">
        <f>VLOOKUP(A28,'[1]atracurio 2.5 SF'!A27:M297,13,0)</f>
        <v>130</v>
      </c>
      <c r="T28" s="49">
        <v>10.192959999999999</v>
      </c>
      <c r="U28" s="54">
        <f t="shared" si="1"/>
        <v>1325.0847999999999</v>
      </c>
      <c r="V28" s="48">
        <f>VLOOKUP(A28,'[1]atracurio 5 SF'!A27:M297,13,0)</f>
        <v>0</v>
      </c>
      <c r="W28" s="47">
        <v>15.525040000000001</v>
      </c>
      <c r="X28" s="55">
        <f t="shared" si="2"/>
        <v>0</v>
      </c>
      <c r="Y28" s="50">
        <f>VLOOKUP(A28,'[1]rocuronio SF'!A27:M297,13,0)</f>
        <v>955</v>
      </c>
      <c r="Z28" s="49">
        <v>11.76314</v>
      </c>
      <c r="AA28" s="54">
        <f t="shared" si="3"/>
        <v>11233.798699999999</v>
      </c>
      <c r="AB28" s="31">
        <f t="shared" si="4"/>
        <v>34859.094079999995</v>
      </c>
      <c r="AC28" s="50">
        <f>VLOOKUP(A28,'[1]propofol framp 20 SF'!A26:V295,22,0)</f>
        <v>490</v>
      </c>
      <c r="AD28" s="53">
        <v>8.8693000000000008</v>
      </c>
      <c r="AE28" s="49">
        <f>VLOOKUP('Relatório Compra Internacional '!A28,'[1]propofol framp 20 SF'!A27:X296,24,0)</f>
        <v>4345.9570000000003</v>
      </c>
      <c r="AF28" s="46">
        <f t="shared" si="5"/>
        <v>16566.288220000002</v>
      </c>
      <c r="AG28" s="52">
        <v>680</v>
      </c>
      <c r="AH28" s="47">
        <v>15.323912999999999</v>
      </c>
      <c r="AI28" s="47">
        <v>10420.260839999999</v>
      </c>
      <c r="AJ28" s="51">
        <f t="shared" si="6"/>
        <v>20500.140199999998</v>
      </c>
      <c r="AK28" s="50">
        <v>870</v>
      </c>
      <c r="AL28" s="49">
        <v>10.02177</v>
      </c>
      <c r="AM28" s="49">
        <v>8718.9398999999994</v>
      </c>
      <c r="AN28" s="46">
        <f t="shared" si="7"/>
        <v>10044.0247</v>
      </c>
      <c r="AO28" s="48">
        <v>0</v>
      </c>
      <c r="AP28" s="47">
        <v>15.75999</v>
      </c>
      <c r="AQ28" s="47">
        <v>0</v>
      </c>
      <c r="AR28" s="46">
        <f t="shared" si="8"/>
        <v>0</v>
      </c>
      <c r="AS28" s="45">
        <f t="shared" si="10"/>
        <v>23485.157739999999</v>
      </c>
      <c r="AT28" s="74">
        <f t="shared" si="9"/>
        <v>58344.25181999999</v>
      </c>
      <c r="AU28" s="67">
        <f>VLOOKUP(A28,'[2]consolidado geral (2)'!$A$103:$AC$372,29,0)</f>
        <v>0</v>
      </c>
      <c r="AV28" s="47">
        <v>9.0511999999999997</v>
      </c>
      <c r="AW28" s="47">
        <f t="shared" si="11"/>
        <v>0</v>
      </c>
      <c r="AX28" s="79">
        <f t="shared" si="12"/>
        <v>0</v>
      </c>
      <c r="AY28" s="76">
        <f t="shared" si="13"/>
        <v>0</v>
      </c>
      <c r="AZ28" s="21">
        <f t="shared" si="14"/>
        <v>58344.25181999999</v>
      </c>
    </row>
    <row r="29" spans="1:52" ht="25.5" x14ac:dyDescent="0.25">
      <c r="A29" s="44">
        <v>201154</v>
      </c>
      <c r="B29" s="43">
        <v>45226214000119</v>
      </c>
      <c r="C29" s="42" t="s">
        <v>450</v>
      </c>
      <c r="D29" s="60" t="s">
        <v>54</v>
      </c>
      <c r="E29" s="60" t="s">
        <v>58</v>
      </c>
      <c r="F29" s="60">
        <v>353800</v>
      </c>
      <c r="G29" s="60" t="s">
        <v>2</v>
      </c>
      <c r="H29" s="59" t="s">
        <v>1</v>
      </c>
      <c r="I29" s="58">
        <v>750</v>
      </c>
      <c r="J29" s="49">
        <v>10.920311999999999</v>
      </c>
      <c r="K29" s="49">
        <v>8190.2339999999995</v>
      </c>
      <c r="L29" s="57">
        <v>295</v>
      </c>
      <c r="M29" s="49">
        <v>10.713900000000001</v>
      </c>
      <c r="N29" s="49">
        <v>3160.6005</v>
      </c>
      <c r="O29" s="56">
        <v>11350.834499999999</v>
      </c>
      <c r="P29" s="35">
        <f>VLOOKUP(A29,'[1]midazolam SF'!$A$2:$M$272,13,0)</f>
        <v>240</v>
      </c>
      <c r="Q29" s="47">
        <v>14.823352</v>
      </c>
      <c r="R29" s="34">
        <f t="shared" si="0"/>
        <v>3557.60448</v>
      </c>
      <c r="S29" s="50">
        <f>VLOOKUP(A29,'[1]atracurio 2.5 SF'!A28:M298,13,0)</f>
        <v>0</v>
      </c>
      <c r="T29" s="49">
        <v>10.192959999999999</v>
      </c>
      <c r="U29" s="54">
        <f t="shared" si="1"/>
        <v>0</v>
      </c>
      <c r="V29" s="48">
        <f>VLOOKUP(A29,'[1]atracurio 5 SF'!A28:M298,13,0)</f>
        <v>0</v>
      </c>
      <c r="W29" s="47">
        <v>15.525040000000001</v>
      </c>
      <c r="X29" s="55">
        <f t="shared" si="2"/>
        <v>0</v>
      </c>
      <c r="Y29" s="50">
        <f>VLOOKUP(A29,'[1]rocuronio SF'!A28:M298,13,0)</f>
        <v>400</v>
      </c>
      <c r="Z29" s="49">
        <v>11.76314</v>
      </c>
      <c r="AA29" s="54">
        <f t="shared" si="3"/>
        <v>4705.2560000000003</v>
      </c>
      <c r="AB29" s="31">
        <f t="shared" si="4"/>
        <v>19613.69498</v>
      </c>
      <c r="AC29" s="50">
        <f>VLOOKUP(A29,'[1]propofol framp 20 SF'!A27:V296,22,0)</f>
        <v>455</v>
      </c>
      <c r="AD29" s="53">
        <v>8.8693000000000008</v>
      </c>
      <c r="AE29" s="49">
        <f>VLOOKUP('Relatório Compra Internacional '!A29,'[1]propofol framp 20 SF'!A28:X297,24,0)</f>
        <v>4035.5315000000005</v>
      </c>
      <c r="AF29" s="46">
        <f t="shared" si="5"/>
        <v>15386.366</v>
      </c>
      <c r="AG29" s="52">
        <v>240</v>
      </c>
      <c r="AH29" s="47">
        <v>15.323912999999999</v>
      </c>
      <c r="AI29" s="47">
        <v>3677.7391199999997</v>
      </c>
      <c r="AJ29" s="51">
        <f t="shared" si="6"/>
        <v>7235.3436000000002</v>
      </c>
      <c r="AK29" s="50">
        <v>0</v>
      </c>
      <c r="AL29" s="49">
        <v>10.02177</v>
      </c>
      <c r="AM29" s="49">
        <v>0</v>
      </c>
      <c r="AN29" s="46">
        <f t="shared" si="7"/>
        <v>0</v>
      </c>
      <c r="AO29" s="48">
        <v>0</v>
      </c>
      <c r="AP29" s="47">
        <v>15.75999</v>
      </c>
      <c r="AQ29" s="47">
        <v>0</v>
      </c>
      <c r="AR29" s="46">
        <f t="shared" si="8"/>
        <v>0</v>
      </c>
      <c r="AS29" s="45">
        <f t="shared" si="10"/>
        <v>7713.2706200000002</v>
      </c>
      <c r="AT29" s="74">
        <f t="shared" si="9"/>
        <v>27326.9656</v>
      </c>
      <c r="AU29" s="67">
        <f>VLOOKUP(A29,'[2]consolidado geral (2)'!$A$103:$AC$372,29,0)</f>
        <v>0</v>
      </c>
      <c r="AV29" s="47">
        <v>9.0511999999999997</v>
      </c>
      <c r="AW29" s="47">
        <f t="shared" si="11"/>
        <v>0</v>
      </c>
      <c r="AX29" s="79">
        <f t="shared" si="12"/>
        <v>0</v>
      </c>
      <c r="AY29" s="76">
        <f t="shared" si="13"/>
        <v>0</v>
      </c>
      <c r="AZ29" s="21">
        <f t="shared" si="14"/>
        <v>27326.9656</v>
      </c>
    </row>
    <row r="30" spans="1:52" ht="25.5" x14ac:dyDescent="0.25">
      <c r="A30" s="43">
        <v>222844</v>
      </c>
      <c r="B30" s="43">
        <v>46425229000179</v>
      </c>
      <c r="C30" s="42" t="s">
        <v>449</v>
      </c>
      <c r="D30" s="60" t="s">
        <v>91</v>
      </c>
      <c r="E30" s="60" t="s">
        <v>448</v>
      </c>
      <c r="F30" s="60">
        <v>350030</v>
      </c>
      <c r="G30" s="60" t="s">
        <v>2</v>
      </c>
      <c r="H30" s="59" t="s">
        <v>1</v>
      </c>
      <c r="I30" s="58">
        <v>30</v>
      </c>
      <c r="J30" s="49">
        <v>10.920311999999999</v>
      </c>
      <c r="K30" s="49">
        <v>327.60935999999998</v>
      </c>
      <c r="L30" s="57">
        <v>10</v>
      </c>
      <c r="M30" s="49">
        <v>10.713900000000001</v>
      </c>
      <c r="N30" s="49">
        <v>107.13900000000001</v>
      </c>
      <c r="O30" s="56">
        <v>434.74835999999999</v>
      </c>
      <c r="P30" s="35">
        <f>VLOOKUP(A30,'[1]midazolam SF'!$A$2:$M$272,13,0)</f>
        <v>90</v>
      </c>
      <c r="Q30" s="47">
        <v>14.823352</v>
      </c>
      <c r="R30" s="34">
        <f t="shared" si="0"/>
        <v>1334.10168</v>
      </c>
      <c r="S30" s="50">
        <f>VLOOKUP(A30,'[1]atracurio 2.5 SF'!A29:M299,13,0)</f>
        <v>40</v>
      </c>
      <c r="T30" s="49">
        <v>10.192959999999999</v>
      </c>
      <c r="U30" s="54">
        <f t="shared" si="1"/>
        <v>407.71839999999997</v>
      </c>
      <c r="V30" s="48">
        <f>VLOOKUP(A30,'[1]atracurio 5 SF'!A29:M299,13,0)</f>
        <v>0</v>
      </c>
      <c r="W30" s="47">
        <v>15.525040000000001</v>
      </c>
      <c r="X30" s="55">
        <f t="shared" si="2"/>
        <v>0</v>
      </c>
      <c r="Y30" s="50">
        <f>VLOOKUP(A30,'[1]rocuronio SF'!A29:M299,13,0)</f>
        <v>15</v>
      </c>
      <c r="Z30" s="49">
        <v>11.76314</v>
      </c>
      <c r="AA30" s="54">
        <f t="shared" si="3"/>
        <v>176.44710000000001</v>
      </c>
      <c r="AB30" s="31">
        <f t="shared" si="4"/>
        <v>2353.0155399999999</v>
      </c>
      <c r="AC30" s="50">
        <f>VLOOKUP(A30,'[1]propofol framp 20 SF'!A28:V297,22,0)</f>
        <v>20</v>
      </c>
      <c r="AD30" s="53">
        <v>8.8693000000000008</v>
      </c>
      <c r="AE30" s="49">
        <f>VLOOKUP('Relatório Compra Internacional '!A30,'[1]propofol framp 20 SF'!A29:X298,24,0)</f>
        <v>177.38600000000002</v>
      </c>
      <c r="AF30" s="46">
        <f t="shared" si="5"/>
        <v>612.13436000000002</v>
      </c>
      <c r="AG30" s="52">
        <v>90</v>
      </c>
      <c r="AH30" s="47">
        <v>15.323912999999999</v>
      </c>
      <c r="AI30" s="47">
        <v>1379.1521699999998</v>
      </c>
      <c r="AJ30" s="51">
        <f t="shared" si="6"/>
        <v>2713.2538500000001</v>
      </c>
      <c r="AK30" s="50">
        <v>260</v>
      </c>
      <c r="AL30" s="49">
        <v>10.02177</v>
      </c>
      <c r="AM30" s="49">
        <v>2605.6601999999998</v>
      </c>
      <c r="AN30" s="46">
        <f t="shared" si="7"/>
        <v>3013.3786</v>
      </c>
      <c r="AO30" s="48">
        <v>0</v>
      </c>
      <c r="AP30" s="47">
        <v>15.75999</v>
      </c>
      <c r="AQ30" s="47">
        <v>0</v>
      </c>
      <c r="AR30" s="46">
        <f t="shared" si="8"/>
        <v>0</v>
      </c>
      <c r="AS30" s="45">
        <f t="shared" si="10"/>
        <v>4162.1983700000001</v>
      </c>
      <c r="AT30" s="74">
        <f t="shared" si="9"/>
        <v>6515.2139100000004</v>
      </c>
      <c r="AU30" s="67">
        <f>VLOOKUP(A30,'[2]consolidado geral (2)'!$A$103:$AC$372,29,0)</f>
        <v>0</v>
      </c>
      <c r="AV30" s="47">
        <v>9.0511999999999997</v>
      </c>
      <c r="AW30" s="47">
        <f t="shared" si="11"/>
        <v>0</v>
      </c>
      <c r="AX30" s="79">
        <f t="shared" si="12"/>
        <v>0</v>
      </c>
      <c r="AY30" s="76">
        <f t="shared" si="13"/>
        <v>0</v>
      </c>
      <c r="AZ30" s="21">
        <f t="shared" si="14"/>
        <v>6515.2139100000004</v>
      </c>
    </row>
    <row r="31" spans="1:52" ht="38.25" x14ac:dyDescent="0.25">
      <c r="A31" s="43">
        <v>255874</v>
      </c>
      <c r="B31" s="43">
        <v>46680500000112</v>
      </c>
      <c r="C31" s="42" t="s">
        <v>447</v>
      </c>
      <c r="D31" s="60" t="s">
        <v>54</v>
      </c>
      <c r="E31" s="60" t="s">
        <v>176</v>
      </c>
      <c r="F31" s="60">
        <v>351840</v>
      </c>
      <c r="G31" s="60" t="s">
        <v>2</v>
      </c>
      <c r="H31" s="59" t="s">
        <v>1</v>
      </c>
      <c r="I31" s="58">
        <v>150</v>
      </c>
      <c r="J31" s="49">
        <v>10.920311999999999</v>
      </c>
      <c r="K31" s="49">
        <v>1638.0467999999998</v>
      </c>
      <c r="L31" s="57">
        <v>60</v>
      </c>
      <c r="M31" s="49">
        <v>10.713900000000001</v>
      </c>
      <c r="N31" s="49">
        <v>642.83400000000006</v>
      </c>
      <c r="O31" s="56">
        <v>2280.8807999999999</v>
      </c>
      <c r="P31" s="35">
        <f>VLOOKUP(A31,'[1]midazolam SF'!$A$2:$M$272,13,0)</f>
        <v>50</v>
      </c>
      <c r="Q31" s="47">
        <v>14.823352</v>
      </c>
      <c r="R31" s="34">
        <f t="shared" si="0"/>
        <v>741.16759999999999</v>
      </c>
      <c r="S31" s="50">
        <f>VLOOKUP(A31,'[1]atracurio 2.5 SF'!A30:M300,13,0)</f>
        <v>50</v>
      </c>
      <c r="T31" s="49">
        <v>10.192959999999999</v>
      </c>
      <c r="U31" s="54">
        <f t="shared" si="1"/>
        <v>509.64799999999997</v>
      </c>
      <c r="V31" s="48">
        <f>VLOOKUP(A31,'[1]atracurio 5 SF'!A30:M300,13,0)</f>
        <v>90</v>
      </c>
      <c r="W31" s="47">
        <v>15.525040000000001</v>
      </c>
      <c r="X31" s="55">
        <f t="shared" si="2"/>
        <v>1397.2536</v>
      </c>
      <c r="Y31" s="50">
        <f>VLOOKUP(A31,'[1]rocuronio SF'!A30:M300,13,0)</f>
        <v>80</v>
      </c>
      <c r="Z31" s="49">
        <v>11.76314</v>
      </c>
      <c r="AA31" s="54">
        <f t="shared" si="3"/>
        <v>941.05119999999999</v>
      </c>
      <c r="AB31" s="31">
        <f t="shared" si="4"/>
        <v>5870.0011999999997</v>
      </c>
      <c r="AC31" s="50">
        <f>VLOOKUP(A31,'[1]propofol framp 20 SF'!A29:V298,22,0)</f>
        <v>90</v>
      </c>
      <c r="AD31" s="53">
        <v>8.8693000000000008</v>
      </c>
      <c r="AE31" s="49">
        <f>VLOOKUP('Relatório Compra Internacional '!A31,'[1]propofol framp 20 SF'!A30:X299,24,0)</f>
        <v>798.23700000000008</v>
      </c>
      <c r="AF31" s="46">
        <f t="shared" si="5"/>
        <v>3079.1178</v>
      </c>
      <c r="AG31" s="52">
        <v>50</v>
      </c>
      <c r="AH31" s="47">
        <v>15.323912999999999</v>
      </c>
      <c r="AI31" s="47">
        <v>766.19565</v>
      </c>
      <c r="AJ31" s="51">
        <f t="shared" si="6"/>
        <v>1507.3632499999999</v>
      </c>
      <c r="AK31" s="50">
        <v>350</v>
      </c>
      <c r="AL31" s="49">
        <v>10.02177</v>
      </c>
      <c r="AM31" s="49">
        <v>3507.6195000000002</v>
      </c>
      <c r="AN31" s="46">
        <f t="shared" si="7"/>
        <v>4017.2675000000004</v>
      </c>
      <c r="AO31" s="48">
        <v>250</v>
      </c>
      <c r="AP31" s="47">
        <v>15.75999</v>
      </c>
      <c r="AQ31" s="47">
        <v>3939.9974999999999</v>
      </c>
      <c r="AR31" s="46">
        <f t="shared" si="8"/>
        <v>5337.2510999999995</v>
      </c>
      <c r="AS31" s="45">
        <f t="shared" si="10"/>
        <v>9012.0496500000008</v>
      </c>
      <c r="AT31" s="74">
        <f t="shared" si="9"/>
        <v>14882.05085</v>
      </c>
      <c r="AU31" s="67">
        <f>VLOOKUP(A31,'[2]consolidado geral (2)'!$A$103:$AC$372,29,0)</f>
        <v>160</v>
      </c>
      <c r="AV31" s="47">
        <v>9.0511999999999997</v>
      </c>
      <c r="AW31" s="47">
        <f t="shared" si="11"/>
        <v>1448.192</v>
      </c>
      <c r="AX31" s="79">
        <f t="shared" si="12"/>
        <v>6785.4430999999995</v>
      </c>
      <c r="AY31" s="76">
        <f t="shared" si="13"/>
        <v>1448.192</v>
      </c>
      <c r="AZ31" s="21">
        <f t="shared" si="14"/>
        <v>16330.242849999999</v>
      </c>
    </row>
    <row r="32" spans="1:52" ht="25.5" x14ac:dyDescent="0.25">
      <c r="A32" s="44">
        <v>302961</v>
      </c>
      <c r="B32" s="43" t="s">
        <v>446</v>
      </c>
      <c r="C32" s="42" t="s">
        <v>445</v>
      </c>
      <c r="D32" s="60" t="s">
        <v>43</v>
      </c>
      <c r="E32" s="60" t="s">
        <v>140</v>
      </c>
      <c r="F32" s="60">
        <v>354390</v>
      </c>
      <c r="G32" s="60" t="s">
        <v>2</v>
      </c>
      <c r="H32" s="59" t="s">
        <v>1</v>
      </c>
      <c r="I32" s="58">
        <v>0</v>
      </c>
      <c r="J32" s="49">
        <v>10.920311999999999</v>
      </c>
      <c r="K32" s="49">
        <v>0</v>
      </c>
      <c r="L32" s="57">
        <v>0</v>
      </c>
      <c r="M32" s="49">
        <v>10.713900000000001</v>
      </c>
      <c r="N32" s="49">
        <v>0</v>
      </c>
      <c r="O32" s="56">
        <v>0</v>
      </c>
      <c r="P32" s="35">
        <f>VLOOKUP(A32,'[1]midazolam SF'!$A$2:$M$272,13,0)</f>
        <v>0</v>
      </c>
      <c r="Q32" s="47">
        <v>14.823352</v>
      </c>
      <c r="R32" s="34">
        <f t="shared" si="0"/>
        <v>0</v>
      </c>
      <c r="S32" s="50">
        <f>VLOOKUP(A32,'[1]atracurio 2.5 SF'!A31:M301,13,0)</f>
        <v>0</v>
      </c>
      <c r="T32" s="49">
        <v>10.192959999999999</v>
      </c>
      <c r="U32" s="54">
        <f t="shared" si="1"/>
        <v>0</v>
      </c>
      <c r="V32" s="48">
        <f>VLOOKUP(A32,'[1]atracurio 5 SF'!A31:M301,13,0)</f>
        <v>0</v>
      </c>
      <c r="W32" s="47">
        <v>15.525040000000001</v>
      </c>
      <c r="X32" s="55">
        <f t="shared" si="2"/>
        <v>0</v>
      </c>
      <c r="Y32" s="50">
        <f>VLOOKUP(A32,'[1]rocuronio SF'!A31:M301,13,0)</f>
        <v>955</v>
      </c>
      <c r="Z32" s="49">
        <v>11.76314</v>
      </c>
      <c r="AA32" s="54">
        <f t="shared" si="3"/>
        <v>11233.798699999999</v>
      </c>
      <c r="AB32" s="31">
        <f t="shared" si="4"/>
        <v>11233.798699999999</v>
      </c>
      <c r="AC32" s="50">
        <f>VLOOKUP(A32,'[1]propofol framp 20 SF'!A30:V299,22,0)</f>
        <v>0</v>
      </c>
      <c r="AD32" s="53">
        <v>8.8693000000000008</v>
      </c>
      <c r="AE32" s="49">
        <f>VLOOKUP('Relatório Compra Internacional '!A32,'[1]propofol framp 20 SF'!A31:X300,24,0)</f>
        <v>0</v>
      </c>
      <c r="AF32" s="46">
        <f t="shared" si="5"/>
        <v>0</v>
      </c>
      <c r="AG32" s="52">
        <v>0</v>
      </c>
      <c r="AH32" s="47">
        <v>15.323912999999999</v>
      </c>
      <c r="AI32" s="47">
        <v>0</v>
      </c>
      <c r="AJ32" s="51">
        <f t="shared" si="6"/>
        <v>0</v>
      </c>
      <c r="AK32" s="50">
        <v>0</v>
      </c>
      <c r="AL32" s="49">
        <v>10.02177</v>
      </c>
      <c r="AM32" s="49">
        <v>0</v>
      </c>
      <c r="AN32" s="46">
        <f t="shared" si="7"/>
        <v>0</v>
      </c>
      <c r="AO32" s="48">
        <v>0</v>
      </c>
      <c r="AP32" s="47">
        <v>15.75999</v>
      </c>
      <c r="AQ32" s="47">
        <v>0</v>
      </c>
      <c r="AR32" s="46">
        <f t="shared" si="8"/>
        <v>0</v>
      </c>
      <c r="AS32" s="45">
        <f t="shared" si="10"/>
        <v>0</v>
      </c>
      <c r="AT32" s="74">
        <f t="shared" si="9"/>
        <v>11233.798699999999</v>
      </c>
      <c r="AU32" s="67">
        <f>VLOOKUP(A32,'[2]consolidado geral (2)'!$A$103:$AC$372,29,0)</f>
        <v>0</v>
      </c>
      <c r="AV32" s="47">
        <v>9.0511999999999997</v>
      </c>
      <c r="AW32" s="47">
        <f t="shared" si="11"/>
        <v>0</v>
      </c>
      <c r="AX32" s="79">
        <f t="shared" si="12"/>
        <v>0</v>
      </c>
      <c r="AY32" s="76">
        <f t="shared" si="13"/>
        <v>0</v>
      </c>
      <c r="AZ32" s="21">
        <f t="shared" si="14"/>
        <v>11233.798699999999</v>
      </c>
    </row>
    <row r="33" spans="1:52" ht="63.75" x14ac:dyDescent="0.25">
      <c r="A33" s="43">
        <v>478849</v>
      </c>
      <c r="B33" s="43">
        <v>46588950000180</v>
      </c>
      <c r="C33" s="42" t="s">
        <v>444</v>
      </c>
      <c r="D33" s="60" t="s">
        <v>31</v>
      </c>
      <c r="E33" s="60" t="s">
        <v>30</v>
      </c>
      <c r="F33" s="60">
        <v>354980</v>
      </c>
      <c r="G33" s="60" t="s">
        <v>2</v>
      </c>
      <c r="H33" s="59" t="s">
        <v>1</v>
      </c>
      <c r="I33" s="58">
        <v>55</v>
      </c>
      <c r="J33" s="49">
        <v>10.920311999999999</v>
      </c>
      <c r="K33" s="49">
        <v>600.6171599999999</v>
      </c>
      <c r="L33" s="57">
        <v>25</v>
      </c>
      <c r="M33" s="49">
        <v>10.713900000000001</v>
      </c>
      <c r="N33" s="49">
        <v>267.84750000000003</v>
      </c>
      <c r="O33" s="56">
        <v>868.46465999999987</v>
      </c>
      <c r="P33" s="35">
        <f>VLOOKUP(A33,'[1]midazolam SF'!$A$2:$M$272,13,0)</f>
        <v>820</v>
      </c>
      <c r="Q33" s="47">
        <v>14.823352</v>
      </c>
      <c r="R33" s="34">
        <f t="shared" si="0"/>
        <v>12155.148639999999</v>
      </c>
      <c r="S33" s="50">
        <f>VLOOKUP(A33,'[1]atracurio 2.5 SF'!A32:M302,13,0)</f>
        <v>0</v>
      </c>
      <c r="T33" s="49">
        <v>10.192959999999999</v>
      </c>
      <c r="U33" s="54">
        <f t="shared" si="1"/>
        <v>0</v>
      </c>
      <c r="V33" s="48">
        <f>VLOOKUP(A33,'[1]atracurio 5 SF'!A32:M302,13,0)</f>
        <v>0</v>
      </c>
      <c r="W33" s="47">
        <v>15.525040000000001</v>
      </c>
      <c r="X33" s="55">
        <f t="shared" si="2"/>
        <v>0</v>
      </c>
      <c r="Y33" s="50">
        <f>VLOOKUP(A33,'[1]rocuronio SF'!A32:M302,13,0)</f>
        <v>480</v>
      </c>
      <c r="Z33" s="49">
        <v>11.76314</v>
      </c>
      <c r="AA33" s="54">
        <f t="shared" si="3"/>
        <v>5646.3072000000002</v>
      </c>
      <c r="AB33" s="31">
        <f t="shared" si="4"/>
        <v>18669.9205</v>
      </c>
      <c r="AC33" s="50">
        <f>VLOOKUP(A33,'[1]propofol framp 20 SF'!A31:V300,22,0)</f>
        <v>175</v>
      </c>
      <c r="AD33" s="53">
        <v>8.8693000000000008</v>
      </c>
      <c r="AE33" s="49">
        <f>VLOOKUP('Relatório Compra Internacional '!A33,'[1]propofol framp 20 SF'!A32:X301,24,0)</f>
        <v>1552.1275000000001</v>
      </c>
      <c r="AF33" s="46">
        <f t="shared" si="5"/>
        <v>2420.5921600000001</v>
      </c>
      <c r="AG33" s="52">
        <v>810</v>
      </c>
      <c r="AH33" s="47">
        <v>15.323912999999999</v>
      </c>
      <c r="AI33" s="47">
        <v>12412.36953</v>
      </c>
      <c r="AJ33" s="51">
        <f t="shared" si="6"/>
        <v>24567.518169999999</v>
      </c>
      <c r="AK33" s="50">
        <v>0</v>
      </c>
      <c r="AL33" s="49">
        <v>10.02177</v>
      </c>
      <c r="AM33" s="49">
        <v>0</v>
      </c>
      <c r="AN33" s="46">
        <f t="shared" si="7"/>
        <v>0</v>
      </c>
      <c r="AO33" s="48">
        <v>0</v>
      </c>
      <c r="AP33" s="47">
        <v>15.75999</v>
      </c>
      <c r="AQ33" s="47">
        <v>0</v>
      </c>
      <c r="AR33" s="46">
        <f t="shared" si="8"/>
        <v>0</v>
      </c>
      <c r="AS33" s="45">
        <f t="shared" si="10"/>
        <v>13964.49703</v>
      </c>
      <c r="AT33" s="74">
        <f t="shared" si="9"/>
        <v>32634.417529999999</v>
      </c>
      <c r="AU33" s="67">
        <f>VLOOKUP(A33,'[2]consolidado geral (2)'!$A$103:$AC$372,29,0)</f>
        <v>0</v>
      </c>
      <c r="AV33" s="47">
        <v>9.0511999999999997</v>
      </c>
      <c r="AW33" s="47">
        <f t="shared" si="11"/>
        <v>0</v>
      </c>
      <c r="AX33" s="79">
        <f t="shared" si="12"/>
        <v>0</v>
      </c>
      <c r="AY33" s="76">
        <f t="shared" si="13"/>
        <v>0</v>
      </c>
      <c r="AZ33" s="21">
        <f t="shared" si="14"/>
        <v>32634.417529999999</v>
      </c>
    </row>
    <row r="34" spans="1:52" ht="38.25" x14ac:dyDescent="0.25">
      <c r="A34" s="43">
        <v>625396</v>
      </c>
      <c r="B34" s="43">
        <v>46599809000182</v>
      </c>
      <c r="C34" s="42" t="s">
        <v>443</v>
      </c>
      <c r="D34" s="60" t="s">
        <v>31</v>
      </c>
      <c r="E34" s="60" t="s">
        <v>442</v>
      </c>
      <c r="F34" s="60">
        <v>355710</v>
      </c>
      <c r="G34" s="60" t="s">
        <v>2</v>
      </c>
      <c r="H34" s="59" t="s">
        <v>1</v>
      </c>
      <c r="I34" s="58">
        <v>360</v>
      </c>
      <c r="J34" s="49">
        <v>10.920311999999999</v>
      </c>
      <c r="K34" s="49">
        <v>3931.3123199999995</v>
      </c>
      <c r="L34" s="57">
        <v>140</v>
      </c>
      <c r="M34" s="49">
        <v>10.713900000000001</v>
      </c>
      <c r="N34" s="49">
        <v>1499.9460000000001</v>
      </c>
      <c r="O34" s="56">
        <v>5431.2583199999999</v>
      </c>
      <c r="P34" s="35">
        <f>VLOOKUP(A34,'[1]midazolam SF'!$A$2:$M$272,13,0)</f>
        <v>1120</v>
      </c>
      <c r="Q34" s="47">
        <v>14.823352</v>
      </c>
      <c r="R34" s="34">
        <f t="shared" si="0"/>
        <v>16602.15424</v>
      </c>
      <c r="S34" s="50">
        <f>VLOOKUP(A34,'[1]atracurio 2.5 SF'!A33:M303,13,0)</f>
        <v>0</v>
      </c>
      <c r="T34" s="49">
        <v>10.192959999999999</v>
      </c>
      <c r="U34" s="54">
        <f t="shared" si="1"/>
        <v>0</v>
      </c>
      <c r="V34" s="48">
        <f>VLOOKUP(A34,'[1]atracurio 5 SF'!A33:M303,13,0)</f>
        <v>0</v>
      </c>
      <c r="W34" s="47">
        <v>15.525040000000001</v>
      </c>
      <c r="X34" s="55">
        <f t="shared" si="2"/>
        <v>0</v>
      </c>
      <c r="Y34" s="50">
        <f>VLOOKUP(A34,'[1]rocuronio SF'!A33:M303,13,0)</f>
        <v>925</v>
      </c>
      <c r="Z34" s="49">
        <v>11.76314</v>
      </c>
      <c r="AA34" s="54">
        <f t="shared" si="3"/>
        <v>10880.904500000001</v>
      </c>
      <c r="AB34" s="31">
        <f t="shared" si="4"/>
        <v>32914.317060000001</v>
      </c>
      <c r="AC34" s="50">
        <f>VLOOKUP(A34,'[1]propofol framp 20 SF'!A32:V301,22,0)</f>
        <v>220</v>
      </c>
      <c r="AD34" s="53">
        <v>8.8693000000000008</v>
      </c>
      <c r="AE34" s="49">
        <f>VLOOKUP('Relatório Compra Internacional '!A34,'[1]propofol framp 20 SF'!A33:X302,24,0)</f>
        <v>1951.2460000000001</v>
      </c>
      <c r="AF34" s="46">
        <f t="shared" si="5"/>
        <v>7382.50432</v>
      </c>
      <c r="AG34" s="52">
        <v>1120</v>
      </c>
      <c r="AH34" s="47">
        <v>15.323912999999999</v>
      </c>
      <c r="AI34" s="47">
        <v>17162.78256</v>
      </c>
      <c r="AJ34" s="51">
        <f t="shared" si="6"/>
        <v>33764.936799999996</v>
      </c>
      <c r="AK34" s="50">
        <v>30</v>
      </c>
      <c r="AL34" s="49">
        <v>10.02177</v>
      </c>
      <c r="AM34" s="49">
        <v>300.65309999999999</v>
      </c>
      <c r="AN34" s="46">
        <f t="shared" si="7"/>
        <v>300.65309999999999</v>
      </c>
      <c r="AO34" s="48">
        <v>0</v>
      </c>
      <c r="AP34" s="47">
        <v>15.75999</v>
      </c>
      <c r="AQ34" s="47">
        <v>0</v>
      </c>
      <c r="AR34" s="46">
        <f t="shared" si="8"/>
        <v>0</v>
      </c>
      <c r="AS34" s="45">
        <f t="shared" si="10"/>
        <v>19414.681659999998</v>
      </c>
      <c r="AT34" s="74">
        <f t="shared" si="9"/>
        <v>52328.998720000003</v>
      </c>
      <c r="AU34" s="67">
        <f>VLOOKUP(A34,'[2]consolidado geral (2)'!$A$103:$AC$372,29,0)</f>
        <v>0</v>
      </c>
      <c r="AV34" s="47">
        <v>9.0511999999999997</v>
      </c>
      <c r="AW34" s="47">
        <f t="shared" si="11"/>
        <v>0</v>
      </c>
      <c r="AX34" s="79">
        <f t="shared" si="12"/>
        <v>0</v>
      </c>
      <c r="AY34" s="76">
        <f t="shared" si="13"/>
        <v>0</v>
      </c>
      <c r="AZ34" s="21">
        <f t="shared" si="14"/>
        <v>52328.998720000003</v>
      </c>
    </row>
    <row r="35" spans="1:52" ht="38.25" x14ac:dyDescent="0.25">
      <c r="A35" s="43">
        <v>647292</v>
      </c>
      <c r="B35" s="43" t="s">
        <v>363</v>
      </c>
      <c r="C35" s="63" t="s">
        <v>441</v>
      </c>
      <c r="D35" s="60" t="s">
        <v>6</v>
      </c>
      <c r="E35" s="60" t="s">
        <v>60</v>
      </c>
      <c r="F35" s="60">
        <v>351870</v>
      </c>
      <c r="G35" s="60" t="s">
        <v>2</v>
      </c>
      <c r="H35" s="59" t="s">
        <v>1</v>
      </c>
      <c r="I35" s="58">
        <v>1080</v>
      </c>
      <c r="J35" s="49">
        <v>10.920311999999999</v>
      </c>
      <c r="K35" s="49">
        <v>11793.936959999999</v>
      </c>
      <c r="L35" s="57">
        <v>420</v>
      </c>
      <c r="M35" s="49">
        <v>10.713900000000001</v>
      </c>
      <c r="N35" s="49">
        <v>4499.8380000000006</v>
      </c>
      <c r="O35" s="56">
        <v>16293.774959999999</v>
      </c>
      <c r="P35" s="35">
        <f>VLOOKUP(A35,'[1]midazolam SF'!$A$2:$M$272,13,0)</f>
        <v>290</v>
      </c>
      <c r="Q35" s="47">
        <v>14.823352</v>
      </c>
      <c r="R35" s="34">
        <f t="shared" si="0"/>
        <v>4298.7720799999997</v>
      </c>
      <c r="S35" s="50">
        <f>VLOOKUP(A35,'[1]atracurio 2.5 SF'!A34:M304,13,0)</f>
        <v>0</v>
      </c>
      <c r="T35" s="49">
        <v>10.192959999999999</v>
      </c>
      <c r="U35" s="54">
        <f t="shared" si="1"/>
        <v>0</v>
      </c>
      <c r="V35" s="48">
        <f>VLOOKUP(A35,'[1]atracurio 5 SF'!A34:M304,13,0)</f>
        <v>630</v>
      </c>
      <c r="W35" s="47">
        <v>15.525040000000001</v>
      </c>
      <c r="X35" s="55">
        <f t="shared" si="2"/>
        <v>9780.7752</v>
      </c>
      <c r="Y35" s="50">
        <f>VLOOKUP(A35,'[1]rocuronio SF'!A34:M304,13,0)</f>
        <v>0</v>
      </c>
      <c r="Z35" s="49">
        <v>11.76314</v>
      </c>
      <c r="AA35" s="54">
        <f t="shared" si="3"/>
        <v>0</v>
      </c>
      <c r="AB35" s="31">
        <f t="shared" si="4"/>
        <v>30373.322239999998</v>
      </c>
      <c r="AC35" s="50">
        <f>VLOOKUP(A35,'[1]propofol framp 20 SF'!A33:V302,22,0)</f>
        <v>655</v>
      </c>
      <c r="AD35" s="53">
        <v>8.8693000000000008</v>
      </c>
      <c r="AE35" s="49">
        <f>VLOOKUP('Relatório Compra Internacional '!A35,'[1]propofol framp 20 SF'!A34:X303,24,0)</f>
        <v>5809.3915000000006</v>
      </c>
      <c r="AF35" s="46">
        <f t="shared" si="5"/>
        <v>22103.16646</v>
      </c>
      <c r="AG35" s="52">
        <v>290</v>
      </c>
      <c r="AH35" s="47">
        <v>15.323912999999999</v>
      </c>
      <c r="AI35" s="47">
        <v>4443.9347699999998</v>
      </c>
      <c r="AJ35" s="51">
        <f t="shared" si="6"/>
        <v>8742.7068499999987</v>
      </c>
      <c r="AK35" s="50">
        <v>0</v>
      </c>
      <c r="AL35" s="49">
        <v>10.02177</v>
      </c>
      <c r="AM35" s="49">
        <v>0</v>
      </c>
      <c r="AN35" s="46">
        <f t="shared" si="7"/>
        <v>0</v>
      </c>
      <c r="AO35" s="48">
        <v>1830</v>
      </c>
      <c r="AP35" s="47">
        <v>15.75999</v>
      </c>
      <c r="AQ35" s="47">
        <v>28840.7817</v>
      </c>
      <c r="AR35" s="46">
        <f t="shared" si="8"/>
        <v>38621.556899999996</v>
      </c>
      <c r="AS35" s="45">
        <f t="shared" si="10"/>
        <v>39094.107969999997</v>
      </c>
      <c r="AT35" s="74">
        <f t="shared" si="9"/>
        <v>69467.430209999991</v>
      </c>
      <c r="AU35" s="67">
        <f>VLOOKUP(A35,'[2]consolidado geral (2)'!$A$103:$AC$372,29,0)</f>
        <v>1140</v>
      </c>
      <c r="AV35" s="47">
        <v>9.0511999999999997</v>
      </c>
      <c r="AW35" s="47">
        <f t="shared" si="11"/>
        <v>10318.368</v>
      </c>
      <c r="AX35" s="79">
        <f t="shared" si="12"/>
        <v>48939.924899999998</v>
      </c>
      <c r="AY35" s="76">
        <f t="shared" si="13"/>
        <v>10318.368</v>
      </c>
      <c r="AZ35" s="21">
        <f t="shared" si="14"/>
        <v>79785.798209999994</v>
      </c>
    </row>
    <row r="36" spans="1:52" ht="25.5" x14ac:dyDescent="0.25">
      <c r="A36" s="43">
        <v>2023865</v>
      </c>
      <c r="B36" s="43" t="s">
        <v>440</v>
      </c>
      <c r="C36" s="63" t="s">
        <v>439</v>
      </c>
      <c r="D36" s="60" t="s">
        <v>13</v>
      </c>
      <c r="E36" s="60" t="s">
        <v>438</v>
      </c>
      <c r="F36" s="60">
        <v>352420</v>
      </c>
      <c r="G36" s="60" t="s">
        <v>2</v>
      </c>
      <c r="H36" s="59" t="s">
        <v>1</v>
      </c>
      <c r="I36" s="58">
        <v>60</v>
      </c>
      <c r="J36" s="49">
        <v>10.920311999999999</v>
      </c>
      <c r="K36" s="49">
        <v>655.21871999999996</v>
      </c>
      <c r="L36" s="57">
        <v>25</v>
      </c>
      <c r="M36" s="49">
        <v>10.713900000000001</v>
      </c>
      <c r="N36" s="49">
        <v>267.84750000000003</v>
      </c>
      <c r="O36" s="56">
        <v>923.06621999999993</v>
      </c>
      <c r="P36" s="35">
        <f>VLOOKUP(A36,'[1]midazolam SF'!$A$2:$M$272,13,0)</f>
        <v>0</v>
      </c>
      <c r="Q36" s="47">
        <v>14.823352</v>
      </c>
      <c r="R36" s="34">
        <f t="shared" si="0"/>
        <v>0</v>
      </c>
      <c r="S36" s="50">
        <f>VLOOKUP(A36,'[1]atracurio 2.5 SF'!A35:M305,13,0)</f>
        <v>20</v>
      </c>
      <c r="T36" s="49">
        <v>10.192959999999999</v>
      </c>
      <c r="U36" s="54">
        <f t="shared" si="1"/>
        <v>203.85919999999999</v>
      </c>
      <c r="V36" s="48">
        <f>VLOOKUP(A36,'[1]atracurio 5 SF'!A35:M305,13,0)</f>
        <v>0</v>
      </c>
      <c r="W36" s="47">
        <v>15.525040000000001</v>
      </c>
      <c r="X36" s="55">
        <f t="shared" si="2"/>
        <v>0</v>
      </c>
      <c r="Y36" s="50">
        <f>VLOOKUP(A36,'[1]rocuronio SF'!A35:M305,13,0)</f>
        <v>30</v>
      </c>
      <c r="Z36" s="49">
        <v>11.76314</v>
      </c>
      <c r="AA36" s="54">
        <f t="shared" si="3"/>
        <v>352.89420000000001</v>
      </c>
      <c r="AB36" s="31">
        <f t="shared" si="4"/>
        <v>1479.81962</v>
      </c>
      <c r="AC36" s="50">
        <f>VLOOKUP(A36,'[1]propofol framp 20 SF'!A34:V303,22,0)</f>
        <v>35</v>
      </c>
      <c r="AD36" s="53">
        <v>8.8693000000000008</v>
      </c>
      <c r="AE36" s="49">
        <f>VLOOKUP('Relatório Compra Internacional '!A36,'[1]propofol framp 20 SF'!A35:X304,24,0)</f>
        <v>310.42550000000006</v>
      </c>
      <c r="AF36" s="46">
        <f t="shared" si="5"/>
        <v>1233.49172</v>
      </c>
      <c r="AG36" s="52">
        <v>0</v>
      </c>
      <c r="AH36" s="47">
        <v>15.323912999999999</v>
      </c>
      <c r="AI36" s="47">
        <v>0</v>
      </c>
      <c r="AJ36" s="51">
        <f t="shared" si="6"/>
        <v>0</v>
      </c>
      <c r="AK36" s="50">
        <v>130</v>
      </c>
      <c r="AL36" s="49">
        <v>10.02177</v>
      </c>
      <c r="AM36" s="49">
        <v>1302.8300999999999</v>
      </c>
      <c r="AN36" s="46">
        <f t="shared" si="7"/>
        <v>1506.6893</v>
      </c>
      <c r="AO36" s="48">
        <v>0</v>
      </c>
      <c r="AP36" s="47">
        <v>15.75999</v>
      </c>
      <c r="AQ36" s="47">
        <v>0</v>
      </c>
      <c r="AR36" s="46">
        <f t="shared" si="8"/>
        <v>0</v>
      </c>
      <c r="AS36" s="45">
        <f t="shared" si="10"/>
        <v>1613.2556</v>
      </c>
      <c r="AT36" s="74">
        <f t="shared" si="9"/>
        <v>3093.0752199999997</v>
      </c>
      <c r="AU36" s="67">
        <f>VLOOKUP(A36,'[2]consolidado geral (2)'!$A$103:$AC$372,29,0)</f>
        <v>0</v>
      </c>
      <c r="AV36" s="47">
        <v>9.0511999999999997</v>
      </c>
      <c r="AW36" s="47">
        <f t="shared" si="11"/>
        <v>0</v>
      </c>
      <c r="AX36" s="79">
        <f t="shared" si="12"/>
        <v>0</v>
      </c>
      <c r="AY36" s="76">
        <f t="shared" si="13"/>
        <v>0</v>
      </c>
      <c r="AZ36" s="21">
        <f t="shared" si="14"/>
        <v>3093.0752199999997</v>
      </c>
    </row>
    <row r="37" spans="1:52" ht="25.5" x14ac:dyDescent="0.25">
      <c r="A37" s="43">
        <v>2024379</v>
      </c>
      <c r="B37" s="43">
        <v>10946361000260</v>
      </c>
      <c r="C37" s="42" t="s">
        <v>437</v>
      </c>
      <c r="D37" s="60" t="s">
        <v>16</v>
      </c>
      <c r="E37" s="60" t="s">
        <v>339</v>
      </c>
      <c r="F37" s="60">
        <v>350570</v>
      </c>
      <c r="G37" s="60" t="s">
        <v>2</v>
      </c>
      <c r="H37" s="59" t="s">
        <v>1</v>
      </c>
      <c r="I37" s="58">
        <v>425</v>
      </c>
      <c r="J37" s="49">
        <v>10.920311999999999</v>
      </c>
      <c r="K37" s="49">
        <v>4641.1325999999999</v>
      </c>
      <c r="L37" s="57">
        <v>165</v>
      </c>
      <c r="M37" s="49">
        <v>10.713900000000001</v>
      </c>
      <c r="N37" s="49">
        <v>1767.7935</v>
      </c>
      <c r="O37" s="56">
        <v>6408.9260999999997</v>
      </c>
      <c r="P37" s="35">
        <v>229</v>
      </c>
      <c r="Q37" s="47">
        <v>14.823352</v>
      </c>
      <c r="R37" s="34">
        <f t="shared" si="0"/>
        <v>3394.5476079999999</v>
      </c>
      <c r="S37" s="50">
        <f>VLOOKUP(A37,'[1]atracurio 2.5 SF'!A36:M306,13,0)</f>
        <v>40</v>
      </c>
      <c r="T37" s="49">
        <v>10.192959999999999</v>
      </c>
      <c r="U37" s="54">
        <f t="shared" si="1"/>
        <v>407.71839999999997</v>
      </c>
      <c r="V37" s="48">
        <f>VLOOKUP(A37,'[1]atracurio 5 SF'!A36:M306,13,0)</f>
        <v>0</v>
      </c>
      <c r="W37" s="47">
        <v>15.525040000000001</v>
      </c>
      <c r="X37" s="55">
        <f t="shared" si="2"/>
        <v>0</v>
      </c>
      <c r="Y37" s="50">
        <f>VLOOKUP(A37,'[1]rocuronio SF'!A36:M306,13,0)</f>
        <v>75</v>
      </c>
      <c r="Z37" s="49">
        <v>11.76314</v>
      </c>
      <c r="AA37" s="54">
        <f t="shared" si="3"/>
        <v>882.2355</v>
      </c>
      <c r="AB37" s="31">
        <f t="shared" si="4"/>
        <v>11093.427608</v>
      </c>
      <c r="AC37" s="50">
        <f>VLOOKUP(A37,'[1]propofol framp 20 SF'!A35:V304,22,0)</f>
        <v>260</v>
      </c>
      <c r="AD37" s="53">
        <v>8.8693000000000008</v>
      </c>
      <c r="AE37" s="49">
        <f>VLOOKUP('Relatório Compra Internacional '!A37,'[1]propofol framp 20 SF'!A36:X305,24,0)</f>
        <v>2306.018</v>
      </c>
      <c r="AF37" s="46">
        <f t="shared" si="5"/>
        <v>8714.9441000000006</v>
      </c>
      <c r="AG37" s="52">
        <v>230</v>
      </c>
      <c r="AH37" s="47">
        <v>15.323912999999999</v>
      </c>
      <c r="AI37" s="47">
        <v>3524.4999899999998</v>
      </c>
      <c r="AJ37" s="51">
        <f t="shared" si="6"/>
        <v>6919.0475979999992</v>
      </c>
      <c r="AK37" s="50">
        <v>260</v>
      </c>
      <c r="AL37" s="49">
        <v>10.02177</v>
      </c>
      <c r="AM37" s="49">
        <v>2605.6601999999998</v>
      </c>
      <c r="AN37" s="46">
        <f t="shared" si="7"/>
        <v>3013.3786</v>
      </c>
      <c r="AO37" s="48">
        <v>0</v>
      </c>
      <c r="AP37" s="47">
        <v>15.75999</v>
      </c>
      <c r="AQ37" s="47">
        <v>0</v>
      </c>
      <c r="AR37" s="46">
        <f t="shared" si="8"/>
        <v>0</v>
      </c>
      <c r="AS37" s="45">
        <f t="shared" si="10"/>
        <v>8436.1781900000005</v>
      </c>
      <c r="AT37" s="74">
        <f t="shared" si="9"/>
        <v>19529.605798000001</v>
      </c>
      <c r="AU37" s="67">
        <v>0</v>
      </c>
      <c r="AV37" s="47">
        <v>9.0511999999999997</v>
      </c>
      <c r="AW37" s="47">
        <f t="shared" si="11"/>
        <v>0</v>
      </c>
      <c r="AX37" s="79">
        <f t="shared" si="12"/>
        <v>0</v>
      </c>
      <c r="AY37" s="76">
        <f t="shared" si="13"/>
        <v>0</v>
      </c>
      <c r="AZ37" s="21">
        <f t="shared" si="14"/>
        <v>19529.605798000001</v>
      </c>
    </row>
    <row r="38" spans="1:52" ht="38.25" x14ac:dyDescent="0.25">
      <c r="A38" s="43">
        <v>2024691</v>
      </c>
      <c r="B38" s="43">
        <v>47431697000119</v>
      </c>
      <c r="C38" s="42" t="s">
        <v>436</v>
      </c>
      <c r="D38" s="60" t="s">
        <v>54</v>
      </c>
      <c r="E38" s="60" t="s">
        <v>435</v>
      </c>
      <c r="F38" s="60">
        <v>351340</v>
      </c>
      <c r="G38" s="60" t="s">
        <v>2</v>
      </c>
      <c r="H38" s="59" t="s">
        <v>1</v>
      </c>
      <c r="I38" s="58">
        <v>1020</v>
      </c>
      <c r="J38" s="49">
        <v>10.920311999999999</v>
      </c>
      <c r="K38" s="49">
        <v>11138.718239999998</v>
      </c>
      <c r="L38" s="57">
        <v>400</v>
      </c>
      <c r="M38" s="49">
        <v>10.713900000000001</v>
      </c>
      <c r="N38" s="49">
        <v>4285.5600000000004</v>
      </c>
      <c r="O38" s="56">
        <v>15424.27824</v>
      </c>
      <c r="P38" s="35">
        <f>VLOOKUP(A38,'[1]midazolam SF'!$A$2:$M$272,13,0)</f>
        <v>680</v>
      </c>
      <c r="Q38" s="47">
        <v>14.823352</v>
      </c>
      <c r="R38" s="34">
        <f t="shared" si="0"/>
        <v>10079.879359999999</v>
      </c>
      <c r="S38" s="50">
        <f>VLOOKUP(A38,'[1]atracurio 2.5 SF'!A37:M307,13,0)</f>
        <v>60</v>
      </c>
      <c r="T38" s="49">
        <v>10.192959999999999</v>
      </c>
      <c r="U38" s="54">
        <f t="shared" si="1"/>
        <v>611.57759999999996</v>
      </c>
      <c r="V38" s="48">
        <f>VLOOKUP(A38,'[1]atracurio 5 SF'!A37:M307,13,0)</f>
        <v>0</v>
      </c>
      <c r="W38" s="47">
        <v>15.525040000000001</v>
      </c>
      <c r="X38" s="55">
        <f t="shared" si="2"/>
        <v>0</v>
      </c>
      <c r="Y38" s="50">
        <f>VLOOKUP(A38,'[1]rocuronio SF'!A37:M307,13,0)</f>
        <v>540</v>
      </c>
      <c r="Z38" s="49">
        <v>11.76314</v>
      </c>
      <c r="AA38" s="54">
        <f t="shared" si="3"/>
        <v>6352.0955999999996</v>
      </c>
      <c r="AB38" s="31">
        <f t="shared" si="4"/>
        <v>32467.8308</v>
      </c>
      <c r="AC38" s="50">
        <f>VLOOKUP(A38,'[1]propofol framp 20 SF'!A36:V305,22,0)</f>
        <v>620</v>
      </c>
      <c r="AD38" s="53">
        <v>8.8693000000000008</v>
      </c>
      <c r="AE38" s="49">
        <f>VLOOKUP('Relatório Compra Internacional '!A38,'[1]propofol framp 20 SF'!A37:X306,24,0)</f>
        <v>5498.9660000000003</v>
      </c>
      <c r="AF38" s="46">
        <f t="shared" si="5"/>
        <v>20923.24424</v>
      </c>
      <c r="AG38" s="52">
        <v>680</v>
      </c>
      <c r="AH38" s="47">
        <v>15.323912999999999</v>
      </c>
      <c r="AI38" s="47">
        <v>10420.260839999999</v>
      </c>
      <c r="AJ38" s="51">
        <f t="shared" si="6"/>
        <v>20500.140199999998</v>
      </c>
      <c r="AK38" s="50">
        <v>380</v>
      </c>
      <c r="AL38" s="49">
        <v>10.02177</v>
      </c>
      <c r="AM38" s="49">
        <v>3808.2726000000002</v>
      </c>
      <c r="AN38" s="46">
        <f t="shared" si="7"/>
        <v>4419.8501999999999</v>
      </c>
      <c r="AO38" s="48">
        <v>0</v>
      </c>
      <c r="AP38" s="47">
        <v>15.75999</v>
      </c>
      <c r="AQ38" s="47">
        <v>0</v>
      </c>
      <c r="AR38" s="46">
        <f t="shared" si="8"/>
        <v>0</v>
      </c>
      <c r="AS38" s="45">
        <f t="shared" si="10"/>
        <v>19727.49944</v>
      </c>
      <c r="AT38" s="74">
        <f t="shared" si="9"/>
        <v>52195.330239999996</v>
      </c>
      <c r="AU38" s="67">
        <f>VLOOKUP(A38,'[2]consolidado geral (2)'!$A$103:$AC$372,29,0)</f>
        <v>0</v>
      </c>
      <c r="AV38" s="47">
        <v>9.0511999999999997</v>
      </c>
      <c r="AW38" s="47">
        <f t="shared" si="11"/>
        <v>0</v>
      </c>
      <c r="AX38" s="79">
        <f t="shared" si="12"/>
        <v>0</v>
      </c>
      <c r="AY38" s="76">
        <f t="shared" si="13"/>
        <v>0</v>
      </c>
      <c r="AZ38" s="21">
        <f t="shared" si="14"/>
        <v>52195.330239999996</v>
      </c>
    </row>
    <row r="39" spans="1:52" ht="25.5" x14ac:dyDescent="0.25">
      <c r="A39" s="43">
        <v>2027240</v>
      </c>
      <c r="B39" s="43">
        <v>61699567006980</v>
      </c>
      <c r="C39" s="42" t="s">
        <v>434</v>
      </c>
      <c r="D39" s="60" t="s">
        <v>16</v>
      </c>
      <c r="E39" s="60" t="s">
        <v>267</v>
      </c>
      <c r="F39" s="60">
        <v>355030</v>
      </c>
      <c r="G39" s="60" t="s">
        <v>2</v>
      </c>
      <c r="H39" s="59" t="s">
        <v>1</v>
      </c>
      <c r="I39" s="58">
        <v>30</v>
      </c>
      <c r="J39" s="49">
        <v>10.920311999999999</v>
      </c>
      <c r="K39" s="49">
        <v>327.60935999999998</v>
      </c>
      <c r="L39" s="57">
        <v>10</v>
      </c>
      <c r="M39" s="49">
        <v>10.713900000000001</v>
      </c>
      <c r="N39" s="49">
        <v>107.13900000000001</v>
      </c>
      <c r="O39" s="56">
        <v>434.74835999999999</v>
      </c>
      <c r="P39" s="35">
        <f>VLOOKUP(A39,'[1]midazolam SF'!$A$2:$M$272,13,0)</f>
        <v>30</v>
      </c>
      <c r="Q39" s="47">
        <v>14.823352</v>
      </c>
      <c r="R39" s="34">
        <f t="shared" si="0"/>
        <v>444.70056</v>
      </c>
      <c r="S39" s="50">
        <f>VLOOKUP(A39,'[1]atracurio 2.5 SF'!A38:M308,13,0)</f>
        <v>0</v>
      </c>
      <c r="T39" s="49">
        <v>10.192959999999999</v>
      </c>
      <c r="U39" s="54">
        <f t="shared" si="1"/>
        <v>0</v>
      </c>
      <c r="V39" s="48">
        <f>VLOOKUP(A39,'[1]atracurio 5 SF'!A38:M308,13,0)</f>
        <v>10</v>
      </c>
      <c r="W39" s="47">
        <v>15.525040000000001</v>
      </c>
      <c r="X39" s="55">
        <f t="shared" si="2"/>
        <v>155.25040000000001</v>
      </c>
      <c r="Y39" s="50">
        <f>VLOOKUP(A39,'[1]rocuronio SF'!A38:M308,13,0)</f>
        <v>15</v>
      </c>
      <c r="Z39" s="49">
        <v>11.76314</v>
      </c>
      <c r="AA39" s="54">
        <f t="shared" si="3"/>
        <v>176.44710000000001</v>
      </c>
      <c r="AB39" s="31">
        <f t="shared" si="4"/>
        <v>1211.1464200000003</v>
      </c>
      <c r="AC39" s="50">
        <f>VLOOKUP(A39,'[1]propofol framp 20 SF'!A37:V306,22,0)</f>
        <v>20</v>
      </c>
      <c r="AD39" s="53">
        <v>8.8693000000000008</v>
      </c>
      <c r="AE39" s="49">
        <f>VLOOKUP('Relatório Compra Internacional '!A39,'[1]propofol framp 20 SF'!A38:X307,24,0)</f>
        <v>177.38600000000002</v>
      </c>
      <c r="AF39" s="46">
        <f t="shared" si="5"/>
        <v>612.13436000000002</v>
      </c>
      <c r="AG39" s="52">
        <v>30</v>
      </c>
      <c r="AH39" s="47">
        <v>15.323912999999999</v>
      </c>
      <c r="AI39" s="47">
        <v>459.71738999999997</v>
      </c>
      <c r="AJ39" s="51">
        <f t="shared" si="6"/>
        <v>904.41795000000002</v>
      </c>
      <c r="AK39" s="50">
        <v>0</v>
      </c>
      <c r="AL39" s="49">
        <v>10.02177</v>
      </c>
      <c r="AM39" s="49">
        <v>0</v>
      </c>
      <c r="AN39" s="46">
        <f t="shared" si="7"/>
        <v>0</v>
      </c>
      <c r="AO39" s="48">
        <v>40</v>
      </c>
      <c r="AP39" s="47">
        <v>15.75999</v>
      </c>
      <c r="AQ39" s="47">
        <v>630.39959999999996</v>
      </c>
      <c r="AR39" s="46">
        <f t="shared" si="8"/>
        <v>785.65</v>
      </c>
      <c r="AS39" s="45">
        <f t="shared" si="10"/>
        <v>1267.50299</v>
      </c>
      <c r="AT39" s="74">
        <f t="shared" si="9"/>
        <v>2478.64941</v>
      </c>
      <c r="AU39" s="67">
        <f>VLOOKUP(A39,'[2]consolidado geral (2)'!$A$103:$AC$372,29,0)</f>
        <v>30</v>
      </c>
      <c r="AV39" s="47">
        <v>9.0511999999999997</v>
      </c>
      <c r="AW39" s="47">
        <f t="shared" si="11"/>
        <v>271.536</v>
      </c>
      <c r="AX39" s="79">
        <f t="shared" si="12"/>
        <v>1057.1859999999999</v>
      </c>
      <c r="AY39" s="76">
        <f t="shared" si="13"/>
        <v>271.536</v>
      </c>
      <c r="AZ39" s="21">
        <f t="shared" si="14"/>
        <v>2750.18541</v>
      </c>
    </row>
    <row r="40" spans="1:52" ht="38.25" x14ac:dyDescent="0.25">
      <c r="A40" s="43">
        <v>2042894</v>
      </c>
      <c r="B40" s="43" t="s">
        <v>433</v>
      </c>
      <c r="C40" s="63" t="s">
        <v>432</v>
      </c>
      <c r="D40" s="60" t="s">
        <v>6</v>
      </c>
      <c r="E40" s="60" t="s">
        <v>5</v>
      </c>
      <c r="F40" s="60">
        <v>354850</v>
      </c>
      <c r="G40" s="60" t="s">
        <v>2</v>
      </c>
      <c r="H40" s="59" t="s">
        <v>1</v>
      </c>
      <c r="I40" s="58">
        <v>730</v>
      </c>
      <c r="J40" s="49">
        <v>10.920311999999999</v>
      </c>
      <c r="K40" s="49">
        <v>7971.8277599999992</v>
      </c>
      <c r="L40" s="57">
        <v>285</v>
      </c>
      <c r="M40" s="49">
        <v>10.713900000000001</v>
      </c>
      <c r="N40" s="49">
        <v>3053.4615000000003</v>
      </c>
      <c r="O40" s="56">
        <v>11025.28926</v>
      </c>
      <c r="P40" s="35">
        <f>VLOOKUP(A40,'[1]midazolam SF'!$A$2:$M$272,13,0)</f>
        <v>200</v>
      </c>
      <c r="Q40" s="47">
        <v>14.823352</v>
      </c>
      <c r="R40" s="34">
        <f t="shared" si="0"/>
        <v>2964.6704</v>
      </c>
      <c r="S40" s="50">
        <f>VLOOKUP(A40,'[1]atracurio 2.5 SF'!A39:M309,13,0)</f>
        <v>160</v>
      </c>
      <c r="T40" s="49">
        <v>10.192959999999999</v>
      </c>
      <c r="U40" s="54">
        <f t="shared" si="1"/>
        <v>1630.8735999999999</v>
      </c>
      <c r="V40" s="48">
        <f>VLOOKUP(A40,'[1]atracurio 5 SF'!A39:M309,13,0)</f>
        <v>120</v>
      </c>
      <c r="W40" s="47">
        <v>15.525040000000001</v>
      </c>
      <c r="X40" s="55">
        <f t="shared" si="2"/>
        <v>1863.0048000000002</v>
      </c>
      <c r="Y40" s="50">
        <f>VLOOKUP(A40,'[1]rocuronio SF'!A39:M309,13,0)</f>
        <v>266</v>
      </c>
      <c r="Z40" s="49">
        <v>11.76314</v>
      </c>
      <c r="AA40" s="54">
        <f t="shared" si="3"/>
        <v>3128.9952400000002</v>
      </c>
      <c r="AB40" s="31">
        <f t="shared" si="4"/>
        <v>20612.833299999998</v>
      </c>
      <c r="AC40" s="50">
        <f>VLOOKUP(A40,'[1]propofol framp 20 SF'!A38:V307,22,0)</f>
        <v>445</v>
      </c>
      <c r="AD40" s="53">
        <v>8.8693000000000008</v>
      </c>
      <c r="AE40" s="49">
        <f>VLOOKUP('Relatório Compra Internacional '!A40,'[1]propofol framp 20 SF'!A39:X308,24,0)</f>
        <v>3946.8385000000003</v>
      </c>
      <c r="AF40" s="46">
        <f t="shared" si="5"/>
        <v>14972.127759999999</v>
      </c>
      <c r="AG40" s="52">
        <v>200</v>
      </c>
      <c r="AH40" s="47">
        <v>15.323912999999999</v>
      </c>
      <c r="AI40" s="47">
        <v>3064.7826</v>
      </c>
      <c r="AJ40" s="51">
        <f t="shared" si="6"/>
        <v>6029.4529999999995</v>
      </c>
      <c r="AK40" s="50">
        <v>1100</v>
      </c>
      <c r="AL40" s="49">
        <v>10.02177</v>
      </c>
      <c r="AM40" s="49">
        <v>11023.947</v>
      </c>
      <c r="AN40" s="46">
        <f t="shared" si="7"/>
        <v>12654.820599999999</v>
      </c>
      <c r="AO40" s="48">
        <v>340</v>
      </c>
      <c r="AP40" s="47">
        <v>15.75999</v>
      </c>
      <c r="AQ40" s="47">
        <v>5358.3966</v>
      </c>
      <c r="AR40" s="46">
        <f t="shared" si="8"/>
        <v>7221.4014000000006</v>
      </c>
      <c r="AS40" s="45">
        <f t="shared" si="10"/>
        <v>23393.9647</v>
      </c>
      <c r="AT40" s="74">
        <f t="shared" si="9"/>
        <v>44006.797999999995</v>
      </c>
      <c r="AU40" s="67">
        <f>VLOOKUP(A40,'[2]consolidado geral (2)'!$A$103:$AC$372,29,0)</f>
        <v>200</v>
      </c>
      <c r="AV40" s="47">
        <v>9.0511999999999997</v>
      </c>
      <c r="AW40" s="47">
        <f t="shared" si="11"/>
        <v>1810.24</v>
      </c>
      <c r="AX40" s="79">
        <f t="shared" si="12"/>
        <v>9031.6414000000004</v>
      </c>
      <c r="AY40" s="76">
        <f t="shared" si="13"/>
        <v>1810.24</v>
      </c>
      <c r="AZ40" s="21">
        <f t="shared" si="14"/>
        <v>45817.037999999993</v>
      </c>
    </row>
    <row r="41" spans="1:52" ht="25.5" x14ac:dyDescent="0.25">
      <c r="A41" s="43">
        <v>2047683</v>
      </c>
      <c r="B41" s="43">
        <v>44959021000104</v>
      </c>
      <c r="C41" s="42" t="s">
        <v>431</v>
      </c>
      <c r="D41" s="60" t="s">
        <v>6</v>
      </c>
      <c r="E41" s="60" t="s">
        <v>60</v>
      </c>
      <c r="F41" s="60">
        <v>351870</v>
      </c>
      <c r="G41" s="60" t="s">
        <v>2</v>
      </c>
      <c r="H41" s="59" t="s">
        <v>1</v>
      </c>
      <c r="I41" s="58">
        <v>4370</v>
      </c>
      <c r="J41" s="49">
        <v>10.920311999999999</v>
      </c>
      <c r="K41" s="49">
        <v>47721.763439999995</v>
      </c>
      <c r="L41" s="57">
        <v>1715</v>
      </c>
      <c r="M41" s="49">
        <v>10.713900000000001</v>
      </c>
      <c r="N41" s="49">
        <v>18374.338500000002</v>
      </c>
      <c r="O41" s="56">
        <v>66096.101939999993</v>
      </c>
      <c r="P41" s="35">
        <f>VLOOKUP(A41,'[1]midazolam SF'!$A$2:$M$272,13,0)</f>
        <v>1560</v>
      </c>
      <c r="Q41" s="47">
        <v>14.823352</v>
      </c>
      <c r="R41" s="34">
        <f t="shared" si="0"/>
        <v>23124.429120000001</v>
      </c>
      <c r="S41" s="50">
        <f>VLOOKUP(A41,'[1]atracurio 2.5 SF'!A40:M310,13,0)</f>
        <v>0</v>
      </c>
      <c r="T41" s="49">
        <v>10.192959999999999</v>
      </c>
      <c r="U41" s="54">
        <f t="shared" si="1"/>
        <v>0</v>
      </c>
      <c r="V41" s="48">
        <f>VLOOKUP(A41,'[1]atracurio 5 SF'!A40:M310,13,0)</f>
        <v>770</v>
      </c>
      <c r="W41" s="47">
        <v>15.525040000000001</v>
      </c>
      <c r="X41" s="55">
        <f t="shared" si="2"/>
        <v>11954.2808</v>
      </c>
      <c r="Y41" s="50">
        <f>VLOOKUP(A41,'[1]rocuronio SF'!A40:M310,13,0)</f>
        <v>185</v>
      </c>
      <c r="Z41" s="49">
        <v>11.76314</v>
      </c>
      <c r="AA41" s="54">
        <f t="shared" si="3"/>
        <v>2176.1808999999998</v>
      </c>
      <c r="AB41" s="31">
        <f t="shared" si="4"/>
        <v>103350.99275999999</v>
      </c>
      <c r="AC41" s="50">
        <f>VLOOKUP(A41,'[1]propofol framp 20 SF'!A39:V308,22,0)</f>
        <v>2650</v>
      </c>
      <c r="AD41" s="53">
        <v>8.8693000000000008</v>
      </c>
      <c r="AE41" s="49">
        <f>VLOOKUP('Relatório Compra Internacional '!A41,'[1]propofol framp 20 SF'!A40:X309,24,0)</f>
        <v>23503.645</v>
      </c>
      <c r="AF41" s="46">
        <f t="shared" si="5"/>
        <v>89599.746939999997</v>
      </c>
      <c r="AG41" s="52">
        <v>1550</v>
      </c>
      <c r="AH41" s="47">
        <v>15.323912999999999</v>
      </c>
      <c r="AI41" s="47">
        <v>23752.065149999999</v>
      </c>
      <c r="AJ41" s="51">
        <f t="shared" si="6"/>
        <v>46876.494269999996</v>
      </c>
      <c r="AK41" s="50">
        <v>0</v>
      </c>
      <c r="AL41" s="49">
        <v>10.02177</v>
      </c>
      <c r="AM41" s="49">
        <v>0</v>
      </c>
      <c r="AN41" s="46">
        <f t="shared" si="7"/>
        <v>0</v>
      </c>
      <c r="AO41" s="48">
        <v>2240</v>
      </c>
      <c r="AP41" s="47">
        <v>15.75999</v>
      </c>
      <c r="AQ41" s="47">
        <v>35302.3776</v>
      </c>
      <c r="AR41" s="46">
        <f t="shared" si="8"/>
        <v>47256.6584</v>
      </c>
      <c r="AS41" s="45">
        <f t="shared" si="10"/>
        <v>82558.087750000006</v>
      </c>
      <c r="AT41" s="74">
        <f t="shared" si="9"/>
        <v>185909.08051</v>
      </c>
      <c r="AU41" s="67">
        <f>VLOOKUP(A41,'[2]consolidado geral (2)'!$A$103:$AC$372,29,0)</f>
        <v>1390</v>
      </c>
      <c r="AV41" s="47">
        <v>9.0511999999999997</v>
      </c>
      <c r="AW41" s="47">
        <f t="shared" si="11"/>
        <v>12581.168</v>
      </c>
      <c r="AX41" s="79">
        <f t="shared" si="12"/>
        <v>59837.826399999998</v>
      </c>
      <c r="AY41" s="76">
        <f t="shared" si="13"/>
        <v>12581.168</v>
      </c>
      <c r="AZ41" s="21">
        <f t="shared" si="14"/>
        <v>198490.24851</v>
      </c>
    </row>
    <row r="42" spans="1:52" ht="25.5" x14ac:dyDescent="0.25">
      <c r="A42" s="43">
        <v>2058308</v>
      </c>
      <c r="B42" s="43">
        <v>45781184000374</v>
      </c>
      <c r="C42" s="42" t="s">
        <v>430</v>
      </c>
      <c r="D42" s="60" t="s">
        <v>40</v>
      </c>
      <c r="E42" s="60" t="s">
        <v>429</v>
      </c>
      <c r="F42" s="60">
        <v>353340</v>
      </c>
      <c r="G42" s="60" t="s">
        <v>2</v>
      </c>
      <c r="H42" s="59" t="s">
        <v>1</v>
      </c>
      <c r="I42" s="58">
        <v>0</v>
      </c>
      <c r="J42" s="49">
        <v>10.920311999999999</v>
      </c>
      <c r="K42" s="49">
        <v>0</v>
      </c>
      <c r="L42" s="57">
        <v>0</v>
      </c>
      <c r="M42" s="49">
        <v>10.713900000000001</v>
      </c>
      <c r="N42" s="49">
        <v>0</v>
      </c>
      <c r="O42" s="56">
        <v>0</v>
      </c>
      <c r="P42" s="35">
        <f>VLOOKUP(A42,'[1]midazolam SF'!$A$2:$M$272,13,0)</f>
        <v>290</v>
      </c>
      <c r="Q42" s="47">
        <v>14.823352</v>
      </c>
      <c r="R42" s="34">
        <f t="shared" si="0"/>
        <v>4298.7720799999997</v>
      </c>
      <c r="S42" s="50">
        <f>VLOOKUP(A42,'[1]atracurio 2.5 SF'!A41:M311,13,0)</f>
        <v>0</v>
      </c>
      <c r="T42" s="49">
        <v>10.192959999999999</v>
      </c>
      <c r="U42" s="54">
        <f t="shared" si="1"/>
        <v>0</v>
      </c>
      <c r="V42" s="48">
        <f>VLOOKUP(A42,'[1]atracurio 5 SF'!A41:M311,13,0)</f>
        <v>0</v>
      </c>
      <c r="W42" s="47">
        <v>15.525040000000001</v>
      </c>
      <c r="X42" s="55">
        <f t="shared" si="2"/>
        <v>0</v>
      </c>
      <c r="Y42" s="50">
        <f>VLOOKUP(A42,'[1]rocuronio SF'!A41:M311,13,0)</f>
        <v>955</v>
      </c>
      <c r="Z42" s="49">
        <v>11.76314</v>
      </c>
      <c r="AA42" s="54">
        <f t="shared" si="3"/>
        <v>11233.798699999999</v>
      </c>
      <c r="AB42" s="31">
        <f t="shared" si="4"/>
        <v>15532.570779999998</v>
      </c>
      <c r="AC42" s="50">
        <f>VLOOKUP(A42,'[1]propofol framp 20 SF'!A40:V309,22,0)</f>
        <v>0</v>
      </c>
      <c r="AD42" s="53">
        <v>8.8693000000000008</v>
      </c>
      <c r="AE42" s="49">
        <f>VLOOKUP('Relatório Compra Internacional '!A42,'[1]propofol framp 20 SF'!A41:X310,24,0)</f>
        <v>0</v>
      </c>
      <c r="AF42" s="46">
        <f t="shared" si="5"/>
        <v>0</v>
      </c>
      <c r="AG42" s="52">
        <v>290</v>
      </c>
      <c r="AH42" s="47">
        <v>15.323912999999999</v>
      </c>
      <c r="AI42" s="47">
        <v>4443.9347699999998</v>
      </c>
      <c r="AJ42" s="51">
        <f t="shared" si="6"/>
        <v>8742.7068499999987</v>
      </c>
      <c r="AK42" s="50">
        <v>0</v>
      </c>
      <c r="AL42" s="49">
        <v>10.02177</v>
      </c>
      <c r="AM42" s="49">
        <v>0</v>
      </c>
      <c r="AN42" s="46">
        <f t="shared" si="7"/>
        <v>0</v>
      </c>
      <c r="AO42" s="48">
        <v>0</v>
      </c>
      <c r="AP42" s="47">
        <v>15.75999</v>
      </c>
      <c r="AQ42" s="47">
        <v>0</v>
      </c>
      <c r="AR42" s="46">
        <f t="shared" si="8"/>
        <v>0</v>
      </c>
      <c r="AS42" s="45">
        <f t="shared" si="10"/>
        <v>4443.9347699999998</v>
      </c>
      <c r="AT42" s="74">
        <f t="shared" si="9"/>
        <v>19976.505549999998</v>
      </c>
      <c r="AU42" s="67">
        <f>VLOOKUP(A42,'[2]consolidado geral (2)'!$A$103:$AC$372,29,0)</f>
        <v>0</v>
      </c>
      <c r="AV42" s="47">
        <v>9.0511999999999997</v>
      </c>
      <c r="AW42" s="47">
        <f t="shared" si="11"/>
        <v>0</v>
      </c>
      <c r="AX42" s="79">
        <f t="shared" si="12"/>
        <v>0</v>
      </c>
      <c r="AY42" s="76">
        <f t="shared" si="13"/>
        <v>0</v>
      </c>
      <c r="AZ42" s="21">
        <f t="shared" si="14"/>
        <v>19976.505549999998</v>
      </c>
    </row>
    <row r="43" spans="1:52" ht="63.75" x14ac:dyDescent="0.25">
      <c r="A43" s="43">
        <v>2062054</v>
      </c>
      <c r="B43" s="43">
        <v>10946361000421</v>
      </c>
      <c r="C43" s="42" t="s">
        <v>428</v>
      </c>
      <c r="D43" s="60" t="s">
        <v>3</v>
      </c>
      <c r="E43" s="60" t="s">
        <v>3</v>
      </c>
      <c r="F43" s="60">
        <v>355220</v>
      </c>
      <c r="G43" s="60" t="s">
        <v>2</v>
      </c>
      <c r="H43" s="59" t="s">
        <v>1</v>
      </c>
      <c r="I43" s="58">
        <v>900</v>
      </c>
      <c r="J43" s="49">
        <v>10.920311999999999</v>
      </c>
      <c r="K43" s="49">
        <v>9828.2807999999986</v>
      </c>
      <c r="L43" s="57">
        <v>350</v>
      </c>
      <c r="M43" s="49">
        <v>10.713900000000001</v>
      </c>
      <c r="N43" s="49">
        <v>3749.8650000000002</v>
      </c>
      <c r="O43" s="56">
        <v>13578.145799999998</v>
      </c>
      <c r="P43" s="35">
        <f>VLOOKUP(A43,'[1]midazolam SF'!$A$2:$M$272,13,0)</f>
        <v>290</v>
      </c>
      <c r="Q43" s="47">
        <v>14.823352</v>
      </c>
      <c r="R43" s="34">
        <f t="shared" si="0"/>
        <v>4298.7720799999997</v>
      </c>
      <c r="S43" s="50">
        <f>VLOOKUP(A43,'[1]atracurio 2.5 SF'!A42:M312,13,0)</f>
        <v>390</v>
      </c>
      <c r="T43" s="49">
        <v>10.192959999999999</v>
      </c>
      <c r="U43" s="54">
        <f t="shared" si="1"/>
        <v>3975.2543999999998</v>
      </c>
      <c r="V43" s="48">
        <f>VLOOKUP(A43,'[1]atracurio 5 SF'!A42:M312,13,0)</f>
        <v>530</v>
      </c>
      <c r="W43" s="47">
        <v>15.525040000000001</v>
      </c>
      <c r="X43" s="55">
        <f t="shared" si="2"/>
        <v>8228.271200000001</v>
      </c>
      <c r="Y43" s="50">
        <f>VLOOKUP(A43,'[1]rocuronio SF'!A42:M312,13,0)</f>
        <v>320</v>
      </c>
      <c r="Z43" s="49">
        <v>11.76314</v>
      </c>
      <c r="AA43" s="54">
        <f t="shared" si="3"/>
        <v>3764.2048</v>
      </c>
      <c r="AB43" s="31">
        <f t="shared" si="4"/>
        <v>33844.648280000001</v>
      </c>
      <c r="AC43" s="50">
        <f>VLOOKUP(A43,'[1]propofol framp 20 SF'!A41:V310,22,0)</f>
        <v>545</v>
      </c>
      <c r="AD43" s="53">
        <v>8.8693000000000008</v>
      </c>
      <c r="AE43" s="49">
        <f>VLOOKUP('Relatório Compra Internacional '!A43,'[1]propofol framp 20 SF'!A42:X311,24,0)</f>
        <v>4833.7685000000001</v>
      </c>
      <c r="AF43" s="46">
        <f t="shared" si="5"/>
        <v>18411.914299999997</v>
      </c>
      <c r="AG43" s="52">
        <v>290</v>
      </c>
      <c r="AH43" s="47">
        <v>15.323912999999999</v>
      </c>
      <c r="AI43" s="47">
        <v>4443.9347699999998</v>
      </c>
      <c r="AJ43" s="51">
        <f t="shared" si="6"/>
        <v>8742.7068499999987</v>
      </c>
      <c r="AK43" s="50">
        <v>2610</v>
      </c>
      <c r="AL43" s="49">
        <v>10.02177</v>
      </c>
      <c r="AM43" s="49">
        <v>26156.8197</v>
      </c>
      <c r="AN43" s="46">
        <f t="shared" si="7"/>
        <v>30132.074099999998</v>
      </c>
      <c r="AO43" s="48">
        <v>1530</v>
      </c>
      <c r="AP43" s="47">
        <v>15.75999</v>
      </c>
      <c r="AQ43" s="47">
        <v>24112.7847</v>
      </c>
      <c r="AR43" s="46">
        <f t="shared" si="8"/>
        <v>32341.055899999999</v>
      </c>
      <c r="AS43" s="45">
        <f t="shared" si="10"/>
        <v>59547.307669999995</v>
      </c>
      <c r="AT43" s="74">
        <f t="shared" si="9"/>
        <v>93391.955950000003</v>
      </c>
      <c r="AU43" s="67">
        <f>VLOOKUP(A43,'[2]consolidado geral (2)'!$A$103:$AC$372,29,0)</f>
        <v>940</v>
      </c>
      <c r="AV43" s="47">
        <v>9.0511999999999997</v>
      </c>
      <c r="AW43" s="47">
        <f t="shared" si="11"/>
        <v>8508.1280000000006</v>
      </c>
      <c r="AX43" s="79">
        <f t="shared" si="12"/>
        <v>40849.183900000004</v>
      </c>
      <c r="AY43" s="76">
        <f t="shared" si="13"/>
        <v>8508.1280000000006</v>
      </c>
      <c r="AZ43" s="21">
        <f t="shared" si="14"/>
        <v>101900.08395</v>
      </c>
    </row>
    <row r="44" spans="1:52" ht="38.25" x14ac:dyDescent="0.25">
      <c r="A44" s="43">
        <v>2075717</v>
      </c>
      <c r="B44" s="43">
        <v>46392148002910</v>
      </c>
      <c r="C44" s="42" t="s">
        <v>427</v>
      </c>
      <c r="D44" s="60" t="s">
        <v>16</v>
      </c>
      <c r="E44" s="60" t="s">
        <v>267</v>
      </c>
      <c r="F44" s="60">
        <v>355030</v>
      </c>
      <c r="G44" s="60" t="s">
        <v>2</v>
      </c>
      <c r="H44" s="59" t="s">
        <v>1</v>
      </c>
      <c r="I44" s="58">
        <v>1195</v>
      </c>
      <c r="J44" s="49">
        <v>10.920311999999999</v>
      </c>
      <c r="K44" s="49">
        <v>13049.77284</v>
      </c>
      <c r="L44" s="57">
        <v>470</v>
      </c>
      <c r="M44" s="49">
        <v>10.713900000000001</v>
      </c>
      <c r="N44" s="49">
        <v>5035.5330000000004</v>
      </c>
      <c r="O44" s="56">
        <v>18085.305840000001</v>
      </c>
      <c r="P44" s="35">
        <f>VLOOKUP(A44,'[1]midazolam SF'!$A$2:$M$272,13,0)</f>
        <v>190</v>
      </c>
      <c r="Q44" s="47">
        <v>14.823352</v>
      </c>
      <c r="R44" s="34">
        <f t="shared" si="0"/>
        <v>2816.4368800000002</v>
      </c>
      <c r="S44" s="50">
        <f>VLOOKUP(A44,'[1]atracurio 2.5 SF'!A43:M313,13,0)</f>
        <v>310</v>
      </c>
      <c r="T44" s="49">
        <v>10.192959999999999</v>
      </c>
      <c r="U44" s="54">
        <f t="shared" si="1"/>
        <v>3159.8175999999999</v>
      </c>
      <c r="V44" s="48">
        <f>VLOOKUP(A44,'[1]atracurio 5 SF'!A43:M313,13,0)</f>
        <v>210</v>
      </c>
      <c r="W44" s="47">
        <v>15.525040000000001</v>
      </c>
      <c r="X44" s="55">
        <f t="shared" si="2"/>
        <v>3260.2584000000002</v>
      </c>
      <c r="Y44" s="50">
        <f>VLOOKUP(A44,'[1]rocuronio SF'!A43:M313,13,0)</f>
        <v>160</v>
      </c>
      <c r="Z44" s="49">
        <v>11.76314</v>
      </c>
      <c r="AA44" s="54">
        <f t="shared" si="3"/>
        <v>1882.1024</v>
      </c>
      <c r="AB44" s="31">
        <f t="shared" si="4"/>
        <v>29203.921119999999</v>
      </c>
      <c r="AC44" s="50">
        <f>VLOOKUP(A44,'[1]propofol framp 20 SF'!A42:V311,22,0)</f>
        <v>730</v>
      </c>
      <c r="AD44" s="53">
        <v>8.8693000000000008</v>
      </c>
      <c r="AE44" s="49">
        <f>VLOOKUP('Relatório Compra Internacional '!A44,'[1]propofol framp 20 SF'!A43:X312,24,0)</f>
        <v>6474.5890000000009</v>
      </c>
      <c r="AF44" s="46">
        <f t="shared" si="5"/>
        <v>24559.894840000001</v>
      </c>
      <c r="AG44" s="52">
        <v>190</v>
      </c>
      <c r="AH44" s="47">
        <v>15.323912999999999</v>
      </c>
      <c r="AI44" s="47">
        <v>2911.5434700000001</v>
      </c>
      <c r="AJ44" s="51">
        <f t="shared" si="6"/>
        <v>5727.9803499999998</v>
      </c>
      <c r="AK44" s="50">
        <v>2090</v>
      </c>
      <c r="AL44" s="49">
        <v>10.02177</v>
      </c>
      <c r="AM44" s="49">
        <v>20945.499299999999</v>
      </c>
      <c r="AN44" s="46">
        <f t="shared" si="7"/>
        <v>24105.316899999998</v>
      </c>
      <c r="AO44" s="48">
        <v>610</v>
      </c>
      <c r="AP44" s="47">
        <v>15.75999</v>
      </c>
      <c r="AQ44" s="47">
        <v>9613.5938999999998</v>
      </c>
      <c r="AR44" s="46">
        <f t="shared" si="8"/>
        <v>12873.8523</v>
      </c>
      <c r="AS44" s="45">
        <f t="shared" si="10"/>
        <v>39945.22567</v>
      </c>
      <c r="AT44" s="74">
        <f t="shared" si="9"/>
        <v>69149.146789999999</v>
      </c>
      <c r="AU44" s="67">
        <f>VLOOKUP(A44,'[2]consolidado geral (2)'!$A$103:$AC$372,29,0)</f>
        <v>380</v>
      </c>
      <c r="AV44" s="47">
        <v>9.0511999999999997</v>
      </c>
      <c r="AW44" s="47">
        <f t="shared" si="11"/>
        <v>3439.4559999999997</v>
      </c>
      <c r="AX44" s="79">
        <f t="shared" si="12"/>
        <v>16313.308300000001</v>
      </c>
      <c r="AY44" s="76">
        <f t="shared" si="13"/>
        <v>3439.4559999999997</v>
      </c>
      <c r="AZ44" s="21">
        <f t="shared" si="14"/>
        <v>72588.602790000004</v>
      </c>
    </row>
    <row r="45" spans="1:52" ht="51" x14ac:dyDescent="0.25">
      <c r="A45" s="43">
        <v>2076896</v>
      </c>
      <c r="B45" s="43" t="s">
        <v>426</v>
      </c>
      <c r="C45" s="63" t="s">
        <v>425</v>
      </c>
      <c r="D45" s="60" t="s">
        <v>16</v>
      </c>
      <c r="E45" s="60" t="s">
        <v>267</v>
      </c>
      <c r="F45" s="60">
        <v>355030</v>
      </c>
      <c r="G45" s="60" t="s">
        <v>2</v>
      </c>
      <c r="H45" s="59" t="s">
        <v>1</v>
      </c>
      <c r="I45" s="58">
        <v>5570</v>
      </c>
      <c r="J45" s="49">
        <v>10.920311999999999</v>
      </c>
      <c r="K45" s="49">
        <v>60826.137839999996</v>
      </c>
      <c r="L45" s="57">
        <v>2180</v>
      </c>
      <c r="M45" s="49">
        <v>10.713900000000001</v>
      </c>
      <c r="N45" s="49">
        <v>23356.302</v>
      </c>
      <c r="O45" s="56">
        <v>84182.439839999992</v>
      </c>
      <c r="P45" s="35">
        <f>VLOOKUP(A45,'[1]midazolam SF'!$A$2:$M$272,13,0)</f>
        <v>970</v>
      </c>
      <c r="Q45" s="47">
        <v>14.823352</v>
      </c>
      <c r="R45" s="34">
        <f t="shared" si="0"/>
        <v>14378.65144</v>
      </c>
      <c r="S45" s="50">
        <f>VLOOKUP(A45,'[1]atracurio 2.5 SF'!A44:M314,13,0)</f>
        <v>0</v>
      </c>
      <c r="T45" s="49">
        <v>10.192959999999999</v>
      </c>
      <c r="U45" s="54">
        <f t="shared" si="1"/>
        <v>0</v>
      </c>
      <c r="V45" s="48">
        <f>VLOOKUP(A45,'[1]atracurio 5 SF'!A44:M314,13,0)</f>
        <v>140</v>
      </c>
      <c r="W45" s="47">
        <v>15.525040000000001</v>
      </c>
      <c r="X45" s="55">
        <f t="shared" si="2"/>
        <v>2173.5056</v>
      </c>
      <c r="Y45" s="50">
        <f>VLOOKUP(A45,'[1]rocuronio SF'!A44:M314,13,0)</f>
        <v>480</v>
      </c>
      <c r="Z45" s="49">
        <v>11.76314</v>
      </c>
      <c r="AA45" s="54">
        <f t="shared" si="3"/>
        <v>5646.3072000000002</v>
      </c>
      <c r="AB45" s="31">
        <f t="shared" si="4"/>
        <v>106380.90407999999</v>
      </c>
      <c r="AC45" s="50">
        <f>VLOOKUP(A45,'[1]propofol framp 20 SF'!A43:V312,22,0)</f>
        <v>3385</v>
      </c>
      <c r="AD45" s="53">
        <v>8.8693000000000008</v>
      </c>
      <c r="AE45" s="49">
        <f>VLOOKUP('Relatório Compra Internacional '!A45,'[1]propofol framp 20 SF'!A44:X313,24,0)</f>
        <v>30022.580500000004</v>
      </c>
      <c r="AF45" s="46">
        <f t="shared" si="5"/>
        <v>114205.02033999999</v>
      </c>
      <c r="AG45" s="52">
        <v>970</v>
      </c>
      <c r="AH45" s="47">
        <v>15.323912999999999</v>
      </c>
      <c r="AI45" s="47">
        <v>14864.195609999999</v>
      </c>
      <c r="AJ45" s="51">
        <f t="shared" si="6"/>
        <v>29242.847049999997</v>
      </c>
      <c r="AK45" s="50">
        <v>0</v>
      </c>
      <c r="AL45" s="49">
        <v>10.02177</v>
      </c>
      <c r="AM45" s="49">
        <v>0</v>
      </c>
      <c r="AN45" s="46">
        <f t="shared" si="7"/>
        <v>0</v>
      </c>
      <c r="AO45" s="48">
        <v>410</v>
      </c>
      <c r="AP45" s="47">
        <v>15.75999</v>
      </c>
      <c r="AQ45" s="47">
        <v>6461.5959000000003</v>
      </c>
      <c r="AR45" s="46">
        <f t="shared" si="8"/>
        <v>8635.1015000000007</v>
      </c>
      <c r="AS45" s="45">
        <f t="shared" si="10"/>
        <v>51348.372010000006</v>
      </c>
      <c r="AT45" s="74">
        <f t="shared" si="9"/>
        <v>157729.27609</v>
      </c>
      <c r="AU45" s="67">
        <f>VLOOKUP(A45,'[2]consolidado geral (2)'!$A$103:$AC$372,29,0)</f>
        <v>250</v>
      </c>
      <c r="AV45" s="47">
        <v>9.0511999999999997</v>
      </c>
      <c r="AW45" s="47">
        <f t="shared" si="11"/>
        <v>2262.7999999999997</v>
      </c>
      <c r="AX45" s="79">
        <f t="shared" si="12"/>
        <v>10897.9015</v>
      </c>
      <c r="AY45" s="76">
        <f t="shared" si="13"/>
        <v>2262.7999999999997</v>
      </c>
      <c r="AZ45" s="21">
        <f t="shared" si="14"/>
        <v>159992.07608999999</v>
      </c>
    </row>
    <row r="46" spans="1:52" ht="51" x14ac:dyDescent="0.25">
      <c r="A46" s="43">
        <v>2077078</v>
      </c>
      <c r="B46" s="43">
        <v>46523114000117</v>
      </c>
      <c r="C46" s="42" t="s">
        <v>424</v>
      </c>
      <c r="D46" s="60" t="s">
        <v>16</v>
      </c>
      <c r="E46" s="60" t="s">
        <v>308</v>
      </c>
      <c r="F46" s="60">
        <v>351500</v>
      </c>
      <c r="G46" s="60" t="s">
        <v>2</v>
      </c>
      <c r="H46" s="59" t="s">
        <v>1</v>
      </c>
      <c r="I46" s="58">
        <v>240</v>
      </c>
      <c r="J46" s="49">
        <v>10.920311999999999</v>
      </c>
      <c r="K46" s="49">
        <v>2620.8748799999998</v>
      </c>
      <c r="L46" s="57">
        <v>95</v>
      </c>
      <c r="M46" s="49">
        <v>10.713900000000001</v>
      </c>
      <c r="N46" s="49">
        <v>1017.8205</v>
      </c>
      <c r="O46" s="56">
        <v>3638.6953800000001</v>
      </c>
      <c r="P46" s="35">
        <f>VLOOKUP(A46,'[1]midazolam SF'!$A$2:$M$272,13,0)</f>
        <v>390</v>
      </c>
      <c r="Q46" s="47">
        <v>14.823352</v>
      </c>
      <c r="R46" s="34">
        <f t="shared" si="0"/>
        <v>5781.1072800000002</v>
      </c>
      <c r="S46" s="50">
        <f>VLOOKUP(A46,'[1]atracurio 2.5 SF'!A45:M315,13,0)</f>
        <v>30</v>
      </c>
      <c r="T46" s="49">
        <v>10.192959999999999</v>
      </c>
      <c r="U46" s="54">
        <f t="shared" si="1"/>
        <v>305.78879999999998</v>
      </c>
      <c r="V46" s="48">
        <f>VLOOKUP(A46,'[1]atracurio 5 SF'!A45:M315,13,0)</f>
        <v>40</v>
      </c>
      <c r="W46" s="47">
        <v>15.525040000000001</v>
      </c>
      <c r="X46" s="55">
        <f t="shared" si="2"/>
        <v>621.00160000000005</v>
      </c>
      <c r="Y46" s="50">
        <f>VLOOKUP(A46,'[1]rocuronio SF'!A45:M315,13,0)</f>
        <v>65</v>
      </c>
      <c r="Z46" s="49">
        <v>11.76314</v>
      </c>
      <c r="AA46" s="54">
        <f t="shared" si="3"/>
        <v>764.60410000000002</v>
      </c>
      <c r="AB46" s="31">
        <f t="shared" si="4"/>
        <v>11111.197160000002</v>
      </c>
      <c r="AC46" s="50">
        <f>VLOOKUP(A46,'[1]propofol framp 20 SF'!A44:V313,22,0)</f>
        <v>145</v>
      </c>
      <c r="AD46" s="53">
        <v>8.8693000000000008</v>
      </c>
      <c r="AE46" s="49">
        <f>VLOOKUP('Relatório Compra Internacional '!A46,'[1]propofol framp 20 SF'!A45:X314,24,0)</f>
        <v>1286.0485000000001</v>
      </c>
      <c r="AF46" s="46">
        <f t="shared" si="5"/>
        <v>4924.74388</v>
      </c>
      <c r="AG46" s="52">
        <v>390</v>
      </c>
      <c r="AH46" s="47">
        <v>15.323912999999999</v>
      </c>
      <c r="AI46" s="47">
        <v>5976.3260700000001</v>
      </c>
      <c r="AJ46" s="51">
        <f t="shared" si="6"/>
        <v>11757.433349999999</v>
      </c>
      <c r="AK46" s="50">
        <v>170</v>
      </c>
      <c r="AL46" s="49">
        <v>10.02177</v>
      </c>
      <c r="AM46" s="49">
        <v>1703.7009</v>
      </c>
      <c r="AN46" s="46">
        <f t="shared" si="7"/>
        <v>2009.4897000000001</v>
      </c>
      <c r="AO46" s="48">
        <v>100</v>
      </c>
      <c r="AP46" s="47">
        <v>15.75999</v>
      </c>
      <c r="AQ46" s="47">
        <v>1575.999</v>
      </c>
      <c r="AR46" s="46">
        <f t="shared" si="8"/>
        <v>2197.0006000000003</v>
      </c>
      <c r="AS46" s="45">
        <f t="shared" si="10"/>
        <v>10542.07447</v>
      </c>
      <c r="AT46" s="74">
        <f t="shared" si="9"/>
        <v>21653.271630000003</v>
      </c>
      <c r="AU46" s="67">
        <f>VLOOKUP(A46,'[2]consolidado geral (2)'!$A$103:$AC$372,29,0)</f>
        <v>60</v>
      </c>
      <c r="AV46" s="47">
        <v>9.0511999999999997</v>
      </c>
      <c r="AW46" s="47">
        <f t="shared" si="11"/>
        <v>543.072</v>
      </c>
      <c r="AX46" s="79">
        <f t="shared" si="12"/>
        <v>2740.0726000000004</v>
      </c>
      <c r="AY46" s="76">
        <f t="shared" si="13"/>
        <v>543.072</v>
      </c>
      <c r="AZ46" s="21">
        <f t="shared" si="14"/>
        <v>22196.343630000003</v>
      </c>
    </row>
    <row r="47" spans="1:52" ht="25.5" x14ac:dyDescent="0.25">
      <c r="A47" s="43">
        <v>2077450</v>
      </c>
      <c r="B47" s="43">
        <v>46392148001272</v>
      </c>
      <c r="C47" s="42" t="s">
        <v>423</v>
      </c>
      <c r="D47" s="60" t="s">
        <v>16</v>
      </c>
      <c r="E47" s="60" t="s">
        <v>267</v>
      </c>
      <c r="F47" s="60">
        <v>355030</v>
      </c>
      <c r="G47" s="60" t="s">
        <v>2</v>
      </c>
      <c r="H47" s="59" t="s">
        <v>1</v>
      </c>
      <c r="I47" s="58">
        <v>2395</v>
      </c>
      <c r="J47" s="49">
        <v>10.920311999999999</v>
      </c>
      <c r="K47" s="49">
        <v>26154.147239999998</v>
      </c>
      <c r="L47" s="57">
        <v>940</v>
      </c>
      <c r="M47" s="49">
        <v>10.713900000000001</v>
      </c>
      <c r="N47" s="49">
        <v>10071.066000000001</v>
      </c>
      <c r="O47" s="56">
        <v>36225.213239999997</v>
      </c>
      <c r="P47" s="35">
        <f>VLOOKUP(A47,'[1]midazolam SF'!$A$2:$M$272,13,0)</f>
        <v>2530</v>
      </c>
      <c r="Q47" s="47">
        <v>14.823352</v>
      </c>
      <c r="R47" s="34">
        <f t="shared" si="0"/>
        <v>37503.080560000002</v>
      </c>
      <c r="S47" s="50">
        <f>VLOOKUP(A47,'[1]atracurio 2.5 SF'!A46:M316,13,0)</f>
        <v>130</v>
      </c>
      <c r="T47" s="49">
        <v>10.192959999999999</v>
      </c>
      <c r="U47" s="54">
        <f t="shared" si="1"/>
        <v>1325.0847999999999</v>
      </c>
      <c r="V47" s="48">
        <f>VLOOKUP(A47,'[1]atracurio 5 SF'!A46:M316,13,0)</f>
        <v>2800</v>
      </c>
      <c r="W47" s="47">
        <v>15.525040000000001</v>
      </c>
      <c r="X47" s="55">
        <f t="shared" si="2"/>
        <v>43470.112000000001</v>
      </c>
      <c r="Y47" s="50">
        <f>VLOOKUP(A47,'[1]rocuronio SF'!A46:M316,13,0)</f>
        <v>2550</v>
      </c>
      <c r="Z47" s="49">
        <v>11.76314</v>
      </c>
      <c r="AA47" s="54">
        <f t="shared" si="3"/>
        <v>29996.007000000001</v>
      </c>
      <c r="AB47" s="31">
        <f t="shared" si="4"/>
        <v>148519.4976</v>
      </c>
      <c r="AC47" s="50">
        <f>VLOOKUP(A47,'[1]propofol framp 20 SF'!A45:V314,22,0)</f>
        <v>1450</v>
      </c>
      <c r="AD47" s="53">
        <v>8.8693000000000008</v>
      </c>
      <c r="AE47" s="49">
        <f>VLOOKUP('Relatório Compra Internacional '!A47,'[1]propofol framp 20 SF'!A46:X315,24,0)</f>
        <v>12860.485000000001</v>
      </c>
      <c r="AF47" s="46">
        <f t="shared" si="5"/>
        <v>49085.698239999998</v>
      </c>
      <c r="AG47" s="52">
        <v>2530</v>
      </c>
      <c r="AH47" s="47">
        <v>15.323912999999999</v>
      </c>
      <c r="AI47" s="47">
        <v>38769.499889999999</v>
      </c>
      <c r="AJ47" s="51">
        <f t="shared" si="6"/>
        <v>76272.580450000009</v>
      </c>
      <c r="AK47" s="50">
        <v>870</v>
      </c>
      <c r="AL47" s="49">
        <v>10.02177</v>
      </c>
      <c r="AM47" s="49">
        <v>8718.9398999999994</v>
      </c>
      <c r="AN47" s="46">
        <f t="shared" si="7"/>
        <v>10044.0247</v>
      </c>
      <c r="AO47" s="48">
        <v>8150</v>
      </c>
      <c r="AP47" s="47">
        <v>15.75999</v>
      </c>
      <c r="AQ47" s="47">
        <v>128443.9185</v>
      </c>
      <c r="AR47" s="46">
        <f t="shared" si="8"/>
        <v>171914.03049999999</v>
      </c>
      <c r="AS47" s="45">
        <f t="shared" si="10"/>
        <v>188792.84328999999</v>
      </c>
      <c r="AT47" s="74">
        <f t="shared" si="9"/>
        <v>337312.34088999999</v>
      </c>
      <c r="AU47" s="67">
        <f>VLOOKUP(A47,'[2]consolidado geral (2)'!$A$103:$AC$372,29,0)</f>
        <v>5050</v>
      </c>
      <c r="AV47" s="47">
        <v>9.0511999999999997</v>
      </c>
      <c r="AW47" s="47">
        <f t="shared" si="11"/>
        <v>45708.56</v>
      </c>
      <c r="AX47" s="79">
        <f t="shared" si="12"/>
        <v>217622.59049999999</v>
      </c>
      <c r="AY47" s="76">
        <f t="shared" si="13"/>
        <v>45708.56</v>
      </c>
      <c r="AZ47" s="21">
        <f t="shared" si="14"/>
        <v>383020.90088999999</v>
      </c>
    </row>
    <row r="48" spans="1:52" ht="25.5" x14ac:dyDescent="0.25">
      <c r="A48" s="43">
        <v>2077566</v>
      </c>
      <c r="B48" s="43">
        <v>45511847000179</v>
      </c>
      <c r="C48" s="42" t="s">
        <v>422</v>
      </c>
      <c r="D48" s="60" t="s">
        <v>166</v>
      </c>
      <c r="E48" s="60" t="s">
        <v>421</v>
      </c>
      <c r="F48" s="60">
        <v>350280</v>
      </c>
      <c r="G48" s="60" t="s">
        <v>2</v>
      </c>
      <c r="H48" s="59" t="s">
        <v>1</v>
      </c>
      <c r="I48" s="58">
        <v>270</v>
      </c>
      <c r="J48" s="49">
        <v>10.920311999999999</v>
      </c>
      <c r="K48" s="49">
        <v>2948.4842399999998</v>
      </c>
      <c r="L48" s="57">
        <v>105</v>
      </c>
      <c r="M48" s="49">
        <v>10.713900000000001</v>
      </c>
      <c r="N48" s="49">
        <v>1124.9595000000002</v>
      </c>
      <c r="O48" s="56">
        <v>4073.4437399999997</v>
      </c>
      <c r="P48" s="35">
        <f>VLOOKUP(A48,'[1]midazolam SF'!$A$2:$M$272,13,0)</f>
        <v>230</v>
      </c>
      <c r="Q48" s="47">
        <v>14.823352</v>
      </c>
      <c r="R48" s="34">
        <f t="shared" si="0"/>
        <v>3409.3709600000002</v>
      </c>
      <c r="S48" s="50">
        <f>VLOOKUP(A48,'[1]atracurio 2.5 SF'!A47:M317,13,0)</f>
        <v>40</v>
      </c>
      <c r="T48" s="49">
        <v>10.192959999999999</v>
      </c>
      <c r="U48" s="54">
        <f t="shared" si="1"/>
        <v>407.71839999999997</v>
      </c>
      <c r="V48" s="48">
        <f>VLOOKUP(A48,'[1]atracurio 5 SF'!A47:M317,13,0)</f>
        <v>110</v>
      </c>
      <c r="W48" s="47">
        <v>15.525040000000001</v>
      </c>
      <c r="X48" s="55">
        <f t="shared" si="2"/>
        <v>1707.7544</v>
      </c>
      <c r="Y48" s="50">
        <f>VLOOKUP(A48,'[1]rocuronio SF'!A47:M317,13,0)</f>
        <v>815</v>
      </c>
      <c r="Z48" s="49">
        <v>11.76314</v>
      </c>
      <c r="AA48" s="54">
        <f t="shared" si="3"/>
        <v>9586.9591</v>
      </c>
      <c r="AB48" s="31">
        <f t="shared" si="4"/>
        <v>19185.246599999999</v>
      </c>
      <c r="AC48" s="50">
        <f>VLOOKUP(A48,'[1]propofol framp 20 SF'!A46:V315,22,0)</f>
        <v>165</v>
      </c>
      <c r="AD48" s="53">
        <v>8.8693000000000008</v>
      </c>
      <c r="AE48" s="49">
        <f>VLOOKUP('Relatório Compra Internacional '!A48,'[1]propofol framp 20 SF'!A47:X316,24,0)</f>
        <v>1463.4345000000001</v>
      </c>
      <c r="AF48" s="46">
        <f t="shared" si="5"/>
        <v>5536.87824</v>
      </c>
      <c r="AG48" s="52">
        <v>230</v>
      </c>
      <c r="AH48" s="47">
        <v>15.323912999999999</v>
      </c>
      <c r="AI48" s="47">
        <v>3524.4999899999998</v>
      </c>
      <c r="AJ48" s="51">
        <f t="shared" si="6"/>
        <v>6933.8709500000004</v>
      </c>
      <c r="AK48" s="50">
        <v>260</v>
      </c>
      <c r="AL48" s="49">
        <v>10.02177</v>
      </c>
      <c r="AM48" s="49">
        <v>2605.6601999999998</v>
      </c>
      <c r="AN48" s="46">
        <f t="shared" si="7"/>
        <v>3013.3786</v>
      </c>
      <c r="AO48" s="48">
        <v>310</v>
      </c>
      <c r="AP48" s="47">
        <v>15.75999</v>
      </c>
      <c r="AQ48" s="47">
        <v>4885.5969000000005</v>
      </c>
      <c r="AR48" s="46">
        <f t="shared" si="8"/>
        <v>6593.3513000000003</v>
      </c>
      <c r="AS48" s="45">
        <f t="shared" si="10"/>
        <v>12479.19159</v>
      </c>
      <c r="AT48" s="74">
        <f t="shared" si="9"/>
        <v>31664.438190000001</v>
      </c>
      <c r="AU48" s="67">
        <f>VLOOKUP(A48,'[2]consolidado geral (2)'!$A$103:$AC$372,29,0)</f>
        <v>180</v>
      </c>
      <c r="AV48" s="47">
        <v>9.0511999999999997</v>
      </c>
      <c r="AW48" s="47">
        <f t="shared" si="11"/>
        <v>1629.2159999999999</v>
      </c>
      <c r="AX48" s="79">
        <f t="shared" si="12"/>
        <v>8222.5673000000006</v>
      </c>
      <c r="AY48" s="76">
        <f t="shared" si="13"/>
        <v>1629.2159999999999</v>
      </c>
      <c r="AZ48" s="21">
        <f t="shared" si="14"/>
        <v>33293.654190000001</v>
      </c>
    </row>
    <row r="49" spans="1:52" ht="38.25" x14ac:dyDescent="0.25">
      <c r="A49" s="43">
        <v>2077639</v>
      </c>
      <c r="B49" s="43">
        <v>46392148002759</v>
      </c>
      <c r="C49" s="42" t="s">
        <v>420</v>
      </c>
      <c r="D49" s="60" t="s">
        <v>16</v>
      </c>
      <c r="E49" s="60" t="s">
        <v>267</v>
      </c>
      <c r="F49" s="60">
        <v>355030</v>
      </c>
      <c r="G49" s="60" t="s">
        <v>2</v>
      </c>
      <c r="H49" s="59" t="s">
        <v>1</v>
      </c>
      <c r="I49" s="58">
        <v>2395</v>
      </c>
      <c r="J49" s="49">
        <v>10.920311999999999</v>
      </c>
      <c r="K49" s="49">
        <v>26154.147239999998</v>
      </c>
      <c r="L49" s="57">
        <v>940</v>
      </c>
      <c r="M49" s="49">
        <v>10.713900000000001</v>
      </c>
      <c r="N49" s="49">
        <v>10071.066000000001</v>
      </c>
      <c r="O49" s="56">
        <v>36225.213239999997</v>
      </c>
      <c r="P49" s="35">
        <f>VLOOKUP(A49,'[1]midazolam SF'!$A$2:$M$272,13,0)</f>
        <v>2330</v>
      </c>
      <c r="Q49" s="47">
        <v>14.823352</v>
      </c>
      <c r="R49" s="34">
        <f t="shared" si="0"/>
        <v>34538.410159999999</v>
      </c>
      <c r="S49" s="50">
        <f>VLOOKUP(A49,'[1]atracurio 2.5 SF'!A48:M318,13,0)</f>
        <v>260</v>
      </c>
      <c r="T49" s="49">
        <v>10.192959999999999</v>
      </c>
      <c r="U49" s="54">
        <f t="shared" si="1"/>
        <v>2650.1695999999997</v>
      </c>
      <c r="V49" s="48">
        <f>VLOOKUP(A49,'[1]atracurio 5 SF'!A48:M318,13,0)</f>
        <v>1750</v>
      </c>
      <c r="W49" s="47">
        <v>15.525040000000001</v>
      </c>
      <c r="X49" s="55">
        <f t="shared" si="2"/>
        <v>27168.82</v>
      </c>
      <c r="Y49" s="50">
        <f>VLOOKUP(A49,'[1]rocuronio SF'!A48:M318,13,0)</f>
        <v>1595</v>
      </c>
      <c r="Z49" s="49">
        <v>11.76314</v>
      </c>
      <c r="AA49" s="54">
        <f t="shared" si="3"/>
        <v>18762.208299999998</v>
      </c>
      <c r="AB49" s="31">
        <f t="shared" si="4"/>
        <v>119344.82129999998</v>
      </c>
      <c r="AC49" s="50">
        <f>VLOOKUP(A49,'[1]propofol framp 20 SF'!A47:V316,22,0)</f>
        <v>1450</v>
      </c>
      <c r="AD49" s="53">
        <v>8.8693000000000008</v>
      </c>
      <c r="AE49" s="49">
        <f>VLOOKUP('Relatório Compra Internacional '!A49,'[1]propofol framp 20 SF'!A48:X317,24,0)</f>
        <v>12860.485000000001</v>
      </c>
      <c r="AF49" s="46">
        <f t="shared" si="5"/>
        <v>49085.698239999998</v>
      </c>
      <c r="AG49" s="52">
        <v>2330</v>
      </c>
      <c r="AH49" s="47">
        <v>15.323912999999999</v>
      </c>
      <c r="AI49" s="47">
        <v>35704.717290000001</v>
      </c>
      <c r="AJ49" s="51">
        <f t="shared" si="6"/>
        <v>70243.12745</v>
      </c>
      <c r="AK49" s="50">
        <v>1740</v>
      </c>
      <c r="AL49" s="49">
        <v>10.02177</v>
      </c>
      <c r="AM49" s="49">
        <v>17437.879799999999</v>
      </c>
      <c r="AN49" s="46">
        <f t="shared" si="7"/>
        <v>20088.0494</v>
      </c>
      <c r="AO49" s="48">
        <v>5090</v>
      </c>
      <c r="AP49" s="47">
        <v>15.75999</v>
      </c>
      <c r="AQ49" s="47">
        <v>80218.349100000007</v>
      </c>
      <c r="AR49" s="46">
        <f t="shared" si="8"/>
        <v>107387.1691</v>
      </c>
      <c r="AS49" s="45">
        <f t="shared" si="10"/>
        <v>146221.43119</v>
      </c>
      <c r="AT49" s="74">
        <f t="shared" si="9"/>
        <v>265566.25248999998</v>
      </c>
      <c r="AU49" s="67">
        <f>VLOOKUP(A49,'[2]consolidado geral (2)'!$A$103:$AC$372,29,0)</f>
        <v>3160</v>
      </c>
      <c r="AV49" s="47">
        <v>9.0511999999999997</v>
      </c>
      <c r="AW49" s="47">
        <f t="shared" si="11"/>
        <v>28601.791999999998</v>
      </c>
      <c r="AX49" s="79">
        <f t="shared" si="12"/>
        <v>135988.96109999999</v>
      </c>
      <c r="AY49" s="76">
        <f t="shared" si="13"/>
        <v>28601.791999999998</v>
      </c>
      <c r="AZ49" s="21">
        <f t="shared" si="14"/>
        <v>294168.04449</v>
      </c>
    </row>
    <row r="50" spans="1:52" ht="25.5" x14ac:dyDescent="0.25">
      <c r="A50" s="43">
        <v>2079011</v>
      </c>
      <c r="B50" s="43">
        <v>46523114000117</v>
      </c>
      <c r="C50" s="42" t="s">
        <v>419</v>
      </c>
      <c r="D50" s="60" t="s">
        <v>16</v>
      </c>
      <c r="E50" s="60" t="s">
        <v>308</v>
      </c>
      <c r="F50" s="60">
        <v>351500</v>
      </c>
      <c r="G50" s="60" t="s">
        <v>2</v>
      </c>
      <c r="H50" s="59" t="s">
        <v>1</v>
      </c>
      <c r="I50" s="58">
        <v>360</v>
      </c>
      <c r="J50" s="49">
        <v>10.920311999999999</v>
      </c>
      <c r="K50" s="49">
        <v>3931.3123199999995</v>
      </c>
      <c r="L50" s="57">
        <v>140</v>
      </c>
      <c r="M50" s="49">
        <v>10.713900000000001</v>
      </c>
      <c r="N50" s="49">
        <v>1499.9460000000001</v>
      </c>
      <c r="O50" s="56">
        <v>5431.2583199999999</v>
      </c>
      <c r="P50" s="35">
        <f>VLOOKUP(A50,'[1]midazolam SF'!$A$2:$M$272,13,0)</f>
        <v>390</v>
      </c>
      <c r="Q50" s="47">
        <v>14.823352</v>
      </c>
      <c r="R50" s="34">
        <f t="shared" si="0"/>
        <v>5781.1072800000002</v>
      </c>
      <c r="S50" s="50">
        <f>VLOOKUP(A50,'[1]atracurio 2.5 SF'!A49:M319,13,0)</f>
        <v>30</v>
      </c>
      <c r="T50" s="49">
        <v>10.192959999999999</v>
      </c>
      <c r="U50" s="54">
        <f t="shared" si="1"/>
        <v>305.78879999999998</v>
      </c>
      <c r="V50" s="48">
        <f>VLOOKUP(A50,'[1]atracurio 5 SF'!A49:M319,13,0)</f>
        <v>40</v>
      </c>
      <c r="W50" s="47">
        <v>15.525040000000001</v>
      </c>
      <c r="X50" s="55">
        <f t="shared" si="2"/>
        <v>621.00160000000005</v>
      </c>
      <c r="Y50" s="50">
        <f>VLOOKUP(A50,'[1]rocuronio SF'!A49:M319,13,0)</f>
        <v>65</v>
      </c>
      <c r="Z50" s="49">
        <v>11.76314</v>
      </c>
      <c r="AA50" s="54">
        <f t="shared" si="3"/>
        <v>764.60410000000002</v>
      </c>
      <c r="AB50" s="31">
        <f t="shared" si="4"/>
        <v>12903.760100000001</v>
      </c>
      <c r="AC50" s="50">
        <f>VLOOKUP(A50,'[1]propofol framp 20 SF'!A48:V317,22,0)</f>
        <v>220</v>
      </c>
      <c r="AD50" s="53">
        <v>8.8693000000000008</v>
      </c>
      <c r="AE50" s="49">
        <f>VLOOKUP('Relatório Compra Internacional '!A50,'[1]propofol framp 20 SF'!A49:X318,24,0)</f>
        <v>1951.2460000000001</v>
      </c>
      <c r="AF50" s="46">
        <f t="shared" si="5"/>
        <v>7382.50432</v>
      </c>
      <c r="AG50" s="52">
        <v>390</v>
      </c>
      <c r="AH50" s="47">
        <v>15.323912999999999</v>
      </c>
      <c r="AI50" s="47">
        <v>5976.3260700000001</v>
      </c>
      <c r="AJ50" s="51">
        <f t="shared" si="6"/>
        <v>11757.433349999999</v>
      </c>
      <c r="AK50" s="50">
        <v>170</v>
      </c>
      <c r="AL50" s="49">
        <v>10.02177</v>
      </c>
      <c r="AM50" s="49">
        <v>1703.7009</v>
      </c>
      <c r="AN50" s="46">
        <f t="shared" si="7"/>
        <v>2009.4897000000001</v>
      </c>
      <c r="AO50" s="48">
        <v>100</v>
      </c>
      <c r="AP50" s="47">
        <v>15.75999</v>
      </c>
      <c r="AQ50" s="47">
        <v>1575.999</v>
      </c>
      <c r="AR50" s="46">
        <f t="shared" si="8"/>
        <v>2197.0006000000003</v>
      </c>
      <c r="AS50" s="45">
        <f t="shared" si="10"/>
        <v>11207.27197</v>
      </c>
      <c r="AT50" s="74">
        <f t="shared" si="9"/>
        <v>24111.032070000001</v>
      </c>
      <c r="AU50" s="67">
        <f>VLOOKUP(A50,'[2]consolidado geral (2)'!$A$103:$AC$372,29,0)</f>
        <v>60</v>
      </c>
      <c r="AV50" s="47">
        <v>9.0511999999999997</v>
      </c>
      <c r="AW50" s="47">
        <f t="shared" si="11"/>
        <v>543.072</v>
      </c>
      <c r="AX50" s="79">
        <f t="shared" si="12"/>
        <v>2740.0726000000004</v>
      </c>
      <c r="AY50" s="76">
        <f t="shared" si="13"/>
        <v>543.072</v>
      </c>
      <c r="AZ50" s="21">
        <f t="shared" si="14"/>
        <v>24654.104070000001</v>
      </c>
    </row>
    <row r="51" spans="1:52" ht="63.75" x14ac:dyDescent="0.25">
      <c r="A51" s="43">
        <v>2079186</v>
      </c>
      <c r="B51" s="43" t="s">
        <v>418</v>
      </c>
      <c r="C51" s="63" t="s">
        <v>417</v>
      </c>
      <c r="D51" s="60" t="s">
        <v>16</v>
      </c>
      <c r="E51" s="60" t="s">
        <v>267</v>
      </c>
      <c r="F51" s="60">
        <v>355030</v>
      </c>
      <c r="G51" s="60" t="s">
        <v>2</v>
      </c>
      <c r="H51" s="59" t="s">
        <v>1</v>
      </c>
      <c r="I51" s="58">
        <v>90</v>
      </c>
      <c r="J51" s="49">
        <v>10.920311999999999</v>
      </c>
      <c r="K51" s="49">
        <v>982.82807999999989</v>
      </c>
      <c r="L51" s="57">
        <v>35</v>
      </c>
      <c r="M51" s="49">
        <v>10.713900000000001</v>
      </c>
      <c r="N51" s="49">
        <v>374.98650000000004</v>
      </c>
      <c r="O51" s="56">
        <v>1357.81458</v>
      </c>
      <c r="P51" s="35">
        <f>VLOOKUP(A51,'[1]midazolam SF'!$A$2:$M$272,13,0)</f>
        <v>30</v>
      </c>
      <c r="Q51" s="47">
        <v>14.823352</v>
      </c>
      <c r="R51" s="34">
        <f t="shared" si="0"/>
        <v>444.70056</v>
      </c>
      <c r="S51" s="50">
        <f>VLOOKUP(A51,'[1]atracurio 2.5 SF'!A50:M320,13,0)</f>
        <v>0</v>
      </c>
      <c r="T51" s="49">
        <v>10.192959999999999</v>
      </c>
      <c r="U51" s="54">
        <f t="shared" si="1"/>
        <v>0</v>
      </c>
      <c r="V51" s="48">
        <f>VLOOKUP(A51,'[1]atracurio 5 SF'!A50:M320,13,0)</f>
        <v>40</v>
      </c>
      <c r="W51" s="47">
        <v>15.525040000000001</v>
      </c>
      <c r="X51" s="55">
        <f t="shared" si="2"/>
        <v>621.00160000000005</v>
      </c>
      <c r="Y51" s="50">
        <f>VLOOKUP(A51,'[1]rocuronio SF'!A50:M320,13,0)</f>
        <v>15</v>
      </c>
      <c r="Z51" s="49">
        <v>11.76314</v>
      </c>
      <c r="AA51" s="54">
        <f t="shared" si="3"/>
        <v>176.44710000000001</v>
      </c>
      <c r="AB51" s="31">
        <f t="shared" si="4"/>
        <v>2599.9638399999999</v>
      </c>
      <c r="AC51" s="50">
        <f>VLOOKUP(A51,'[1]propofol framp 20 SF'!A49:V318,22,0)</f>
        <v>55</v>
      </c>
      <c r="AD51" s="53">
        <v>8.8693000000000008</v>
      </c>
      <c r="AE51" s="49">
        <f>VLOOKUP('Relatório Compra Internacional '!A51,'[1]propofol framp 20 SF'!A50:X319,24,0)</f>
        <v>487.81150000000002</v>
      </c>
      <c r="AF51" s="46">
        <f t="shared" si="5"/>
        <v>1845.62608</v>
      </c>
      <c r="AG51" s="52">
        <v>30</v>
      </c>
      <c r="AH51" s="47">
        <v>15.323912999999999</v>
      </c>
      <c r="AI51" s="47">
        <v>459.71738999999997</v>
      </c>
      <c r="AJ51" s="51">
        <f t="shared" si="6"/>
        <v>904.41795000000002</v>
      </c>
      <c r="AK51" s="50">
        <v>0</v>
      </c>
      <c r="AL51" s="49">
        <v>10.02177</v>
      </c>
      <c r="AM51" s="49">
        <v>0</v>
      </c>
      <c r="AN51" s="46">
        <f t="shared" si="7"/>
        <v>0</v>
      </c>
      <c r="AO51" s="48">
        <v>100</v>
      </c>
      <c r="AP51" s="47">
        <v>15.75999</v>
      </c>
      <c r="AQ51" s="47">
        <v>1575.999</v>
      </c>
      <c r="AR51" s="46">
        <f t="shared" si="8"/>
        <v>2197.0006000000003</v>
      </c>
      <c r="AS51" s="45">
        <f t="shared" si="10"/>
        <v>2523.5278900000003</v>
      </c>
      <c r="AT51" s="74">
        <f t="shared" si="9"/>
        <v>5123.4917299999997</v>
      </c>
      <c r="AU51" s="67">
        <f>VLOOKUP(A51,'[2]consolidado geral (2)'!$A$103:$AC$372,29,0)</f>
        <v>60</v>
      </c>
      <c r="AV51" s="47">
        <v>9.0511999999999997</v>
      </c>
      <c r="AW51" s="47">
        <f t="shared" si="11"/>
        <v>543.072</v>
      </c>
      <c r="AX51" s="79">
        <f t="shared" si="12"/>
        <v>2740.0726000000004</v>
      </c>
      <c r="AY51" s="76">
        <f t="shared" si="13"/>
        <v>543.072</v>
      </c>
      <c r="AZ51" s="21">
        <f t="shared" si="14"/>
        <v>5666.5637299999999</v>
      </c>
    </row>
    <row r="52" spans="1:52" ht="25.5" x14ac:dyDescent="0.25">
      <c r="A52" s="43">
        <v>2080028</v>
      </c>
      <c r="B52" s="43">
        <v>46523247000193</v>
      </c>
      <c r="C52" s="42" t="s">
        <v>416</v>
      </c>
      <c r="D52" s="60" t="s">
        <v>16</v>
      </c>
      <c r="E52" s="60" t="s">
        <v>415</v>
      </c>
      <c r="F52" s="60">
        <v>351380</v>
      </c>
      <c r="G52" s="60" t="s">
        <v>2</v>
      </c>
      <c r="H52" s="59" t="s">
        <v>1</v>
      </c>
      <c r="I52" s="58">
        <v>4790</v>
      </c>
      <c r="J52" s="49">
        <v>10.920311999999999</v>
      </c>
      <c r="K52" s="49">
        <v>52308.294479999997</v>
      </c>
      <c r="L52" s="57">
        <v>1875</v>
      </c>
      <c r="M52" s="49">
        <v>10.713900000000001</v>
      </c>
      <c r="N52" s="49">
        <v>20088.5625</v>
      </c>
      <c r="O52" s="56">
        <v>72396.856979999997</v>
      </c>
      <c r="P52" s="35">
        <f>VLOOKUP(A52,'[1]midazolam SF'!$A$2:$M$272,13,0)</f>
        <v>1750</v>
      </c>
      <c r="Q52" s="47">
        <v>14.823352</v>
      </c>
      <c r="R52" s="34">
        <f t="shared" si="0"/>
        <v>25940.865999999998</v>
      </c>
      <c r="S52" s="50">
        <f>VLOOKUP(A52,'[1]atracurio 2.5 SF'!A51:M321,13,0)</f>
        <v>0</v>
      </c>
      <c r="T52" s="49">
        <v>10.192959999999999</v>
      </c>
      <c r="U52" s="54">
        <f t="shared" si="1"/>
        <v>0</v>
      </c>
      <c r="V52" s="48">
        <f>VLOOKUP(A52,'[1]atracurio 5 SF'!A51:M321,13,0)</f>
        <v>2800</v>
      </c>
      <c r="W52" s="47">
        <v>15.525040000000001</v>
      </c>
      <c r="X52" s="55">
        <f t="shared" si="2"/>
        <v>43470.112000000001</v>
      </c>
      <c r="Y52" s="50">
        <f>VLOOKUP(A52,'[1]rocuronio SF'!A51:M321,13,0)</f>
        <v>95</v>
      </c>
      <c r="Z52" s="49">
        <v>11.76314</v>
      </c>
      <c r="AA52" s="54">
        <f t="shared" si="3"/>
        <v>1117.4983</v>
      </c>
      <c r="AB52" s="31">
        <f t="shared" si="4"/>
        <v>142925.33327999999</v>
      </c>
      <c r="AC52" s="50">
        <f>VLOOKUP(A52,'[1]propofol framp 20 SF'!A50:V319,22,0)</f>
        <v>2910</v>
      </c>
      <c r="AD52" s="53">
        <v>8.8693000000000008</v>
      </c>
      <c r="AE52" s="49">
        <f>VLOOKUP('Relatório Compra Internacional '!A52,'[1]propofol framp 20 SF'!A51:X320,24,0)</f>
        <v>25809.663000000004</v>
      </c>
      <c r="AF52" s="46">
        <f t="shared" si="5"/>
        <v>98206.519979999997</v>
      </c>
      <c r="AG52" s="52">
        <v>1750</v>
      </c>
      <c r="AH52" s="47">
        <v>15.323912999999999</v>
      </c>
      <c r="AI52" s="47">
        <v>26816.847749999997</v>
      </c>
      <c r="AJ52" s="51">
        <f t="shared" si="6"/>
        <v>52757.713749999995</v>
      </c>
      <c r="AK52" s="50">
        <v>0</v>
      </c>
      <c r="AL52" s="49">
        <v>10.02177</v>
      </c>
      <c r="AM52" s="49">
        <v>0</v>
      </c>
      <c r="AN52" s="46">
        <f t="shared" si="7"/>
        <v>0</v>
      </c>
      <c r="AO52" s="48">
        <v>8150</v>
      </c>
      <c r="AP52" s="47">
        <v>15.75999</v>
      </c>
      <c r="AQ52" s="47">
        <v>128443.9185</v>
      </c>
      <c r="AR52" s="46">
        <f t="shared" si="8"/>
        <v>171914.03049999999</v>
      </c>
      <c r="AS52" s="45">
        <f t="shared" si="10"/>
        <v>181070.42924999999</v>
      </c>
      <c r="AT52" s="74">
        <f t="shared" si="9"/>
        <v>323995.76252999995</v>
      </c>
      <c r="AU52" s="67">
        <f>VLOOKUP(A52,'[2]consolidado geral (2)'!$A$103:$AC$372,29,0)</f>
        <v>5050</v>
      </c>
      <c r="AV52" s="47">
        <v>9.0511999999999997</v>
      </c>
      <c r="AW52" s="47">
        <f t="shared" si="11"/>
        <v>45708.56</v>
      </c>
      <c r="AX52" s="79">
        <f t="shared" si="12"/>
        <v>217622.59049999999</v>
      </c>
      <c r="AY52" s="76">
        <f t="shared" si="13"/>
        <v>45708.56</v>
      </c>
      <c r="AZ52" s="21">
        <f t="shared" si="14"/>
        <v>369704.32252999995</v>
      </c>
    </row>
    <row r="53" spans="1:52" ht="25.5" x14ac:dyDescent="0.25">
      <c r="A53" s="43">
        <v>2080346</v>
      </c>
      <c r="B53" s="43">
        <v>46392148001604</v>
      </c>
      <c r="C53" s="42" t="s">
        <v>414</v>
      </c>
      <c r="D53" s="60" t="s">
        <v>16</v>
      </c>
      <c r="E53" s="60" t="s">
        <v>267</v>
      </c>
      <c r="F53" s="60">
        <v>355030</v>
      </c>
      <c r="G53" s="60" t="s">
        <v>2</v>
      </c>
      <c r="H53" s="59" t="s">
        <v>1</v>
      </c>
      <c r="I53" s="58">
        <v>805</v>
      </c>
      <c r="J53" s="49">
        <v>10.920311999999999</v>
      </c>
      <c r="K53" s="49">
        <v>8790.8511600000002</v>
      </c>
      <c r="L53" s="57">
        <v>315</v>
      </c>
      <c r="M53" s="49">
        <v>10.713900000000001</v>
      </c>
      <c r="N53" s="49">
        <v>3374.8785000000003</v>
      </c>
      <c r="O53" s="56">
        <v>12165.729660000001</v>
      </c>
      <c r="P53" s="35">
        <f>VLOOKUP(A53,'[1]midazolam SF'!$A$2:$M$272,13,0)</f>
        <v>710</v>
      </c>
      <c r="Q53" s="47">
        <v>14.823352</v>
      </c>
      <c r="R53" s="34">
        <f t="shared" si="0"/>
        <v>10524.57992</v>
      </c>
      <c r="S53" s="50">
        <f>VLOOKUP(A53,'[1]atracurio 2.5 SF'!A52:M322,13,0)</f>
        <v>0</v>
      </c>
      <c r="T53" s="49">
        <v>10.192959999999999</v>
      </c>
      <c r="U53" s="54">
        <f t="shared" si="1"/>
        <v>0</v>
      </c>
      <c r="V53" s="48">
        <f>VLOOKUP(A53,'[1]atracurio 5 SF'!A52:M322,13,0)</f>
        <v>150</v>
      </c>
      <c r="W53" s="47">
        <v>15.525040000000001</v>
      </c>
      <c r="X53" s="55">
        <f t="shared" si="2"/>
        <v>2328.7560000000003</v>
      </c>
      <c r="Y53" s="50">
        <f>VLOOKUP(A53,'[1]rocuronio SF'!A52:M322,13,0)</f>
        <v>90</v>
      </c>
      <c r="Z53" s="49">
        <v>11.76314</v>
      </c>
      <c r="AA53" s="54">
        <f t="shared" si="3"/>
        <v>1058.6826000000001</v>
      </c>
      <c r="AB53" s="31">
        <f t="shared" si="4"/>
        <v>26077.748180000002</v>
      </c>
      <c r="AC53" s="50">
        <f>VLOOKUP(A53,'[1]propofol framp 20 SF'!A51:V320,22,0)</f>
        <v>490</v>
      </c>
      <c r="AD53" s="53">
        <v>8.8693000000000008</v>
      </c>
      <c r="AE53" s="49">
        <f>VLOOKUP('Relatório Compra Internacional '!A53,'[1]propofol framp 20 SF'!A52:X321,24,0)</f>
        <v>4345.9570000000003</v>
      </c>
      <c r="AF53" s="46">
        <f t="shared" si="5"/>
        <v>16511.686659999999</v>
      </c>
      <c r="AG53" s="52">
        <v>710</v>
      </c>
      <c r="AH53" s="47">
        <v>15.323912999999999</v>
      </c>
      <c r="AI53" s="47">
        <v>10879.978229999999</v>
      </c>
      <c r="AJ53" s="51">
        <f t="shared" si="6"/>
        <v>21404.558149999997</v>
      </c>
      <c r="AK53" s="50">
        <v>0</v>
      </c>
      <c r="AL53" s="49">
        <v>10.02177</v>
      </c>
      <c r="AM53" s="49">
        <v>0</v>
      </c>
      <c r="AN53" s="46">
        <f t="shared" si="7"/>
        <v>0</v>
      </c>
      <c r="AO53" s="48">
        <v>440</v>
      </c>
      <c r="AP53" s="47">
        <v>15.75999</v>
      </c>
      <c r="AQ53" s="47">
        <v>6934.3955999999998</v>
      </c>
      <c r="AR53" s="46">
        <f t="shared" si="8"/>
        <v>9263.1516000000011</v>
      </c>
      <c r="AS53" s="45">
        <f t="shared" si="10"/>
        <v>22160.330829999999</v>
      </c>
      <c r="AT53" s="74">
        <f t="shared" si="9"/>
        <v>48238.079010000001</v>
      </c>
      <c r="AU53" s="67">
        <f>VLOOKUP(A53,'[2]consolidado geral (2)'!$A$103:$AC$372,29,0)</f>
        <v>280</v>
      </c>
      <c r="AV53" s="47">
        <v>9.0511999999999997</v>
      </c>
      <c r="AW53" s="47">
        <f t="shared" si="11"/>
        <v>2534.3359999999998</v>
      </c>
      <c r="AX53" s="79">
        <f t="shared" si="12"/>
        <v>11797.4876</v>
      </c>
      <c r="AY53" s="76">
        <f t="shared" si="13"/>
        <v>2534.3359999999998</v>
      </c>
      <c r="AZ53" s="21">
        <f t="shared" si="14"/>
        <v>50772.415010000004</v>
      </c>
    </row>
    <row r="54" spans="1:52" ht="38.25" x14ac:dyDescent="0.25">
      <c r="A54" s="43">
        <v>2080427</v>
      </c>
      <c r="B54" s="43" t="s">
        <v>413</v>
      </c>
      <c r="C54" s="63" t="s">
        <v>412</v>
      </c>
      <c r="D54" s="60" t="s">
        <v>16</v>
      </c>
      <c r="E54" s="60" t="s">
        <v>15</v>
      </c>
      <c r="F54" s="60">
        <v>351880</v>
      </c>
      <c r="G54" s="60" t="s">
        <v>2</v>
      </c>
      <c r="H54" s="59" t="s">
        <v>1</v>
      </c>
      <c r="I54" s="58">
        <v>40</v>
      </c>
      <c r="J54" s="49">
        <v>10.920311999999999</v>
      </c>
      <c r="K54" s="49">
        <v>436.81247999999994</v>
      </c>
      <c r="L54" s="57">
        <v>20</v>
      </c>
      <c r="M54" s="49">
        <v>10.713900000000001</v>
      </c>
      <c r="N54" s="49">
        <v>214.27800000000002</v>
      </c>
      <c r="O54" s="56">
        <v>651.09047999999996</v>
      </c>
      <c r="P54" s="35">
        <f>VLOOKUP(A54,'[1]midazolam SF'!$A$2:$M$272,13,0)</f>
        <v>30</v>
      </c>
      <c r="Q54" s="47">
        <v>14.823352</v>
      </c>
      <c r="R54" s="34">
        <f t="shared" si="0"/>
        <v>444.70056</v>
      </c>
      <c r="S54" s="50">
        <f>VLOOKUP(A54,'[1]atracurio 2.5 SF'!A53:M323,13,0)</f>
        <v>0</v>
      </c>
      <c r="T54" s="49">
        <v>10.192959999999999</v>
      </c>
      <c r="U54" s="54">
        <f t="shared" si="1"/>
        <v>0</v>
      </c>
      <c r="V54" s="48">
        <f>VLOOKUP(A54,'[1]atracurio 5 SF'!A53:M323,13,0)</f>
        <v>30</v>
      </c>
      <c r="W54" s="47">
        <v>15.525040000000001</v>
      </c>
      <c r="X54" s="55">
        <f t="shared" si="2"/>
        <v>465.75120000000004</v>
      </c>
      <c r="Y54" s="50">
        <f>VLOOKUP(A54,'[1]rocuronio SF'!A53:M323,13,0)</f>
        <v>0</v>
      </c>
      <c r="Z54" s="49">
        <v>11.76314</v>
      </c>
      <c r="AA54" s="54">
        <f t="shared" si="3"/>
        <v>0</v>
      </c>
      <c r="AB54" s="31">
        <f t="shared" si="4"/>
        <v>1561.5422400000002</v>
      </c>
      <c r="AC54" s="50">
        <f>VLOOKUP(A54,'[1]propofol framp 20 SF'!A52:V321,22,0)</f>
        <v>25</v>
      </c>
      <c r="AD54" s="53">
        <v>8.8693000000000008</v>
      </c>
      <c r="AE54" s="49">
        <f>VLOOKUP('Relatório Compra Internacional '!A54,'[1]propofol framp 20 SF'!A53:X322,24,0)</f>
        <v>221.73250000000002</v>
      </c>
      <c r="AF54" s="46">
        <f t="shared" si="5"/>
        <v>872.82297999999992</v>
      </c>
      <c r="AG54" s="52">
        <v>30</v>
      </c>
      <c r="AH54" s="47">
        <v>15.323912999999999</v>
      </c>
      <c r="AI54" s="47">
        <v>459.71738999999997</v>
      </c>
      <c r="AJ54" s="51">
        <f t="shared" si="6"/>
        <v>904.41795000000002</v>
      </c>
      <c r="AK54" s="50">
        <v>0</v>
      </c>
      <c r="AL54" s="49">
        <v>10.02177</v>
      </c>
      <c r="AM54" s="49">
        <v>0</v>
      </c>
      <c r="AN54" s="46">
        <f t="shared" si="7"/>
        <v>0</v>
      </c>
      <c r="AO54" s="48">
        <v>0</v>
      </c>
      <c r="AP54" s="47">
        <v>15.75999</v>
      </c>
      <c r="AQ54" s="47">
        <v>0</v>
      </c>
      <c r="AR54" s="46">
        <f t="shared" si="8"/>
        <v>465.75120000000004</v>
      </c>
      <c r="AS54" s="45">
        <f t="shared" si="10"/>
        <v>681.44988999999998</v>
      </c>
      <c r="AT54" s="74">
        <f t="shared" si="9"/>
        <v>2242.9921300000001</v>
      </c>
      <c r="AU54" s="67">
        <f>VLOOKUP(A54,'[2]consolidado geral (2)'!$A$103:$AC$372,29,0)</f>
        <v>0</v>
      </c>
      <c r="AV54" s="47">
        <v>9.0511999999999997</v>
      </c>
      <c r="AW54" s="47">
        <f t="shared" si="11"/>
        <v>0</v>
      </c>
      <c r="AX54" s="79">
        <f t="shared" si="12"/>
        <v>465.75120000000004</v>
      </c>
      <c r="AY54" s="76">
        <f t="shared" si="13"/>
        <v>0</v>
      </c>
      <c r="AZ54" s="21">
        <f t="shared" si="14"/>
        <v>2242.9921300000001</v>
      </c>
    </row>
    <row r="55" spans="1:52" ht="25.5" x14ac:dyDescent="0.25">
      <c r="A55" s="43">
        <v>2080583</v>
      </c>
      <c r="B55" s="43">
        <v>46392148001787</v>
      </c>
      <c r="C55" s="42" t="s">
        <v>411</v>
      </c>
      <c r="D55" s="60" t="s">
        <v>16</v>
      </c>
      <c r="E55" s="60" t="s">
        <v>267</v>
      </c>
      <c r="F55" s="60">
        <v>355030</v>
      </c>
      <c r="G55" s="60" t="s">
        <v>2</v>
      </c>
      <c r="H55" s="59" t="s">
        <v>1</v>
      </c>
      <c r="I55" s="58">
        <v>3590</v>
      </c>
      <c r="J55" s="49">
        <v>10.920311999999999</v>
      </c>
      <c r="K55" s="49">
        <v>39203.920079999996</v>
      </c>
      <c r="L55" s="57">
        <v>1410</v>
      </c>
      <c r="M55" s="49">
        <v>10.713900000000001</v>
      </c>
      <c r="N55" s="49">
        <v>15106.599</v>
      </c>
      <c r="O55" s="56">
        <v>54310.519079999998</v>
      </c>
      <c r="P55" s="35">
        <f>VLOOKUP(A55,'[1]midazolam SF'!$A$2:$M$272,13,0)</f>
        <v>4280</v>
      </c>
      <c r="Q55" s="47">
        <v>14.823352</v>
      </c>
      <c r="R55" s="34">
        <f t="shared" si="0"/>
        <v>63443.946559999997</v>
      </c>
      <c r="S55" s="50">
        <f>VLOOKUP(A55,'[1]atracurio 2.5 SF'!A54:M324,13,0)</f>
        <v>1300</v>
      </c>
      <c r="T55" s="49">
        <v>10.192959999999999</v>
      </c>
      <c r="U55" s="54">
        <f t="shared" si="1"/>
        <v>13250.848</v>
      </c>
      <c r="V55" s="48">
        <f>VLOOKUP(A55,'[1]atracurio 5 SF'!A54:M324,13,0)</f>
        <v>2630</v>
      </c>
      <c r="W55" s="47">
        <v>15.525040000000001</v>
      </c>
      <c r="X55" s="55">
        <f t="shared" si="2"/>
        <v>40830.855199999998</v>
      </c>
      <c r="Y55" s="50">
        <f>VLOOKUP(A55,'[1]rocuronio SF'!A54:M324,13,0)</f>
        <v>955</v>
      </c>
      <c r="Z55" s="49">
        <v>11.76314</v>
      </c>
      <c r="AA55" s="54">
        <f t="shared" si="3"/>
        <v>11233.798699999999</v>
      </c>
      <c r="AB55" s="31">
        <f t="shared" si="4"/>
        <v>183069.96753999998</v>
      </c>
      <c r="AC55" s="50">
        <f>VLOOKUP(A55,'[1]propofol framp 20 SF'!A53:V322,22,0)</f>
        <v>2180</v>
      </c>
      <c r="AD55" s="53">
        <v>8.8693000000000008</v>
      </c>
      <c r="AE55" s="49">
        <f>VLOOKUP('Relatório Compra Internacional '!A55,'[1]propofol framp 20 SF'!A54:X323,24,0)</f>
        <v>19335.074000000001</v>
      </c>
      <c r="AF55" s="46">
        <f t="shared" si="5"/>
        <v>73645.593079999991</v>
      </c>
      <c r="AG55" s="52">
        <v>4280</v>
      </c>
      <c r="AH55" s="47">
        <v>15.323912999999999</v>
      </c>
      <c r="AI55" s="47">
        <v>65586.347639999993</v>
      </c>
      <c r="AJ55" s="51">
        <f t="shared" si="6"/>
        <v>129030.29419999999</v>
      </c>
      <c r="AK55" s="50">
        <v>8700</v>
      </c>
      <c r="AL55" s="49">
        <v>10.02177</v>
      </c>
      <c r="AM55" s="49">
        <v>87189.399000000005</v>
      </c>
      <c r="AN55" s="46">
        <f t="shared" si="7"/>
        <v>100440.247</v>
      </c>
      <c r="AO55" s="48">
        <v>7640</v>
      </c>
      <c r="AP55" s="47">
        <v>15.75999</v>
      </c>
      <c r="AQ55" s="47">
        <v>120406.3236</v>
      </c>
      <c r="AR55" s="46">
        <f t="shared" si="8"/>
        <v>161237.17879999999</v>
      </c>
      <c r="AS55" s="45">
        <f t="shared" si="10"/>
        <v>292517.14423999999</v>
      </c>
      <c r="AT55" s="74">
        <f t="shared" si="9"/>
        <v>475587.11177999998</v>
      </c>
      <c r="AU55" s="67">
        <f>VLOOKUP(A55,'[2]consolidado geral (2)'!$A$103:$AC$372,29,0)</f>
        <v>4730</v>
      </c>
      <c r="AV55" s="47">
        <v>9.0511999999999997</v>
      </c>
      <c r="AW55" s="47">
        <f t="shared" si="11"/>
        <v>42812.175999999999</v>
      </c>
      <c r="AX55" s="79">
        <f t="shared" si="12"/>
        <v>204049.3548</v>
      </c>
      <c r="AY55" s="76">
        <f t="shared" si="13"/>
        <v>42812.175999999999</v>
      </c>
      <c r="AZ55" s="21">
        <f t="shared" si="14"/>
        <v>518399.28777999996</v>
      </c>
    </row>
    <row r="56" spans="1:52" ht="25.5" x14ac:dyDescent="0.25">
      <c r="A56" s="43">
        <v>2080788</v>
      </c>
      <c r="B56" s="43">
        <v>46392148002406</v>
      </c>
      <c r="C56" s="42" t="s">
        <v>410</v>
      </c>
      <c r="D56" s="60" t="s">
        <v>16</v>
      </c>
      <c r="E56" s="60" t="s">
        <v>267</v>
      </c>
      <c r="F56" s="60">
        <v>355030</v>
      </c>
      <c r="G56" s="60" t="s">
        <v>2</v>
      </c>
      <c r="H56" s="59" t="s">
        <v>1</v>
      </c>
      <c r="I56" s="58">
        <v>2695</v>
      </c>
      <c r="J56" s="49">
        <v>10.920311999999999</v>
      </c>
      <c r="K56" s="49">
        <v>29430.240839999999</v>
      </c>
      <c r="L56" s="57">
        <v>1055</v>
      </c>
      <c r="M56" s="49">
        <v>10.713900000000001</v>
      </c>
      <c r="N56" s="49">
        <v>11303.164500000001</v>
      </c>
      <c r="O56" s="56">
        <v>40733.405339999998</v>
      </c>
      <c r="P56" s="35">
        <f>VLOOKUP(A56,'[1]midazolam SF'!$A$2:$M$272,13,0)</f>
        <v>550</v>
      </c>
      <c r="Q56" s="47">
        <v>14.823352</v>
      </c>
      <c r="R56" s="34">
        <f t="shared" si="0"/>
        <v>8152.8436000000002</v>
      </c>
      <c r="S56" s="50">
        <f>VLOOKUP(A56,'[1]atracurio 2.5 SF'!A55:M325,13,0)</f>
        <v>160</v>
      </c>
      <c r="T56" s="49">
        <v>10.192959999999999</v>
      </c>
      <c r="U56" s="54">
        <f t="shared" si="1"/>
        <v>1630.8735999999999</v>
      </c>
      <c r="V56" s="48">
        <f>VLOOKUP(A56,'[1]atracurio 5 SF'!A55:M325,13,0)</f>
        <v>110</v>
      </c>
      <c r="W56" s="47">
        <v>15.525040000000001</v>
      </c>
      <c r="X56" s="55">
        <f t="shared" si="2"/>
        <v>1707.7544</v>
      </c>
      <c r="Y56" s="50">
        <f>VLOOKUP(A56,'[1]rocuronio SF'!A55:M325,13,0)</f>
        <v>190</v>
      </c>
      <c r="Z56" s="49">
        <v>11.76314</v>
      </c>
      <c r="AA56" s="54">
        <f t="shared" si="3"/>
        <v>2234.9965999999999</v>
      </c>
      <c r="AB56" s="31">
        <f t="shared" si="4"/>
        <v>54459.873539999993</v>
      </c>
      <c r="AC56" s="50">
        <f>VLOOKUP(A56,'[1]propofol framp 20 SF'!A54:V323,22,0)</f>
        <v>1640</v>
      </c>
      <c r="AD56" s="53">
        <v>8.8693000000000008</v>
      </c>
      <c r="AE56" s="49">
        <f>VLOOKUP('Relatório Compra Internacional '!A56,'[1]propofol framp 20 SF'!A55:X324,24,0)</f>
        <v>14545.652000000002</v>
      </c>
      <c r="AF56" s="46">
        <f t="shared" si="5"/>
        <v>55279.057339999999</v>
      </c>
      <c r="AG56" s="52">
        <v>550</v>
      </c>
      <c r="AH56" s="47">
        <v>15.323912999999999</v>
      </c>
      <c r="AI56" s="47">
        <v>8428.1521499999999</v>
      </c>
      <c r="AJ56" s="51">
        <f t="shared" si="6"/>
        <v>16580.995750000002</v>
      </c>
      <c r="AK56" s="50">
        <v>1040</v>
      </c>
      <c r="AL56" s="49">
        <v>10.02177</v>
      </c>
      <c r="AM56" s="49">
        <v>10422.640799999999</v>
      </c>
      <c r="AN56" s="46">
        <f t="shared" si="7"/>
        <v>12053.5144</v>
      </c>
      <c r="AO56" s="48">
        <v>310</v>
      </c>
      <c r="AP56" s="47">
        <v>15.75999</v>
      </c>
      <c r="AQ56" s="47">
        <v>4885.5969000000005</v>
      </c>
      <c r="AR56" s="46">
        <f t="shared" si="8"/>
        <v>6593.3513000000003</v>
      </c>
      <c r="AS56" s="45">
        <f t="shared" si="10"/>
        <v>38282.041850000009</v>
      </c>
      <c r="AT56" s="74">
        <f t="shared" si="9"/>
        <v>92741.915390000009</v>
      </c>
      <c r="AU56" s="67">
        <f>VLOOKUP(A56,'[2]consolidado geral (2)'!$A$103:$AC$372,29,0)</f>
        <v>180</v>
      </c>
      <c r="AV56" s="47">
        <v>9.0511999999999997</v>
      </c>
      <c r="AW56" s="47">
        <f t="shared" si="11"/>
        <v>1629.2159999999999</v>
      </c>
      <c r="AX56" s="79">
        <f t="shared" si="12"/>
        <v>8222.5673000000006</v>
      </c>
      <c r="AY56" s="76">
        <f t="shared" si="13"/>
        <v>1629.2159999999999</v>
      </c>
      <c r="AZ56" s="21">
        <f t="shared" si="14"/>
        <v>94371.13139000001</v>
      </c>
    </row>
    <row r="57" spans="1:52" ht="25.5" x14ac:dyDescent="0.25">
      <c r="A57" s="43">
        <v>2081091</v>
      </c>
      <c r="B57" s="43">
        <v>45281144000282</v>
      </c>
      <c r="C57" s="42" t="s">
        <v>409</v>
      </c>
      <c r="D57" s="60" t="s">
        <v>91</v>
      </c>
      <c r="E57" s="60" t="s">
        <v>408</v>
      </c>
      <c r="F57" s="60">
        <v>352260</v>
      </c>
      <c r="G57" s="60" t="s">
        <v>2</v>
      </c>
      <c r="H57" s="59" t="s">
        <v>1</v>
      </c>
      <c r="I57" s="58">
        <v>110</v>
      </c>
      <c r="J57" s="49">
        <v>10.920311999999999</v>
      </c>
      <c r="K57" s="49">
        <v>1201.2343199999998</v>
      </c>
      <c r="L57" s="57">
        <v>40</v>
      </c>
      <c r="M57" s="49">
        <v>10.713900000000001</v>
      </c>
      <c r="N57" s="49">
        <v>428.55600000000004</v>
      </c>
      <c r="O57" s="56">
        <v>1629.7903199999998</v>
      </c>
      <c r="P57" s="35">
        <f>VLOOKUP(A57,'[1]midazolam SF'!$A$2:$M$272,13,0)</f>
        <v>1510</v>
      </c>
      <c r="Q57" s="47">
        <v>14.823352</v>
      </c>
      <c r="R57" s="34">
        <f t="shared" si="0"/>
        <v>22383.26152</v>
      </c>
      <c r="S57" s="50">
        <f>VLOOKUP(A57,'[1]atracurio 2.5 SF'!A56:M326,13,0)</f>
        <v>0</v>
      </c>
      <c r="T57" s="49">
        <v>10.192959999999999</v>
      </c>
      <c r="U57" s="54">
        <f t="shared" si="1"/>
        <v>0</v>
      </c>
      <c r="V57" s="48">
        <f>VLOOKUP(A57,'[1]atracurio 5 SF'!A56:M326,13,0)</f>
        <v>1280</v>
      </c>
      <c r="W57" s="47">
        <v>15.525040000000001</v>
      </c>
      <c r="X57" s="55">
        <f t="shared" si="2"/>
        <v>19872.051200000002</v>
      </c>
      <c r="Y57" s="50">
        <f>VLOOKUP(A57,'[1]rocuronio SF'!A56:M326,13,0)</f>
        <v>20</v>
      </c>
      <c r="Z57" s="49">
        <v>11.76314</v>
      </c>
      <c r="AA57" s="54">
        <f t="shared" si="3"/>
        <v>235.2628</v>
      </c>
      <c r="AB57" s="31">
        <f t="shared" si="4"/>
        <v>44120.365839999999</v>
      </c>
      <c r="AC57" s="50">
        <f>VLOOKUP(A57,'[1]propofol framp 20 SF'!A55:V324,22,0)</f>
        <v>65</v>
      </c>
      <c r="AD57" s="53">
        <v>8.8693000000000008</v>
      </c>
      <c r="AE57" s="49">
        <f>VLOOKUP('Relatório Compra Internacional '!A57,'[1]propofol framp 20 SF'!A56:X325,24,0)</f>
        <v>576.50450000000001</v>
      </c>
      <c r="AF57" s="46">
        <f t="shared" si="5"/>
        <v>2206.2948200000001</v>
      </c>
      <c r="AG57" s="52">
        <v>1510</v>
      </c>
      <c r="AH57" s="47">
        <v>15.323912999999999</v>
      </c>
      <c r="AI57" s="47">
        <v>23139.108629999999</v>
      </c>
      <c r="AJ57" s="51">
        <f t="shared" si="6"/>
        <v>45522.370150000002</v>
      </c>
      <c r="AK57" s="50">
        <v>0</v>
      </c>
      <c r="AL57" s="49">
        <v>10.02177</v>
      </c>
      <c r="AM57" s="49">
        <v>0</v>
      </c>
      <c r="AN57" s="46">
        <f t="shared" si="7"/>
        <v>0</v>
      </c>
      <c r="AO57" s="48">
        <v>3720</v>
      </c>
      <c r="AP57" s="47">
        <v>15.75999</v>
      </c>
      <c r="AQ57" s="47">
        <v>58627.162799999998</v>
      </c>
      <c r="AR57" s="46">
        <f t="shared" si="8"/>
        <v>78499.214000000007</v>
      </c>
      <c r="AS57" s="45">
        <f t="shared" si="10"/>
        <v>82342.775930000003</v>
      </c>
      <c r="AT57" s="74">
        <f t="shared" si="9"/>
        <v>126463.14177</v>
      </c>
      <c r="AU57" s="67">
        <f>VLOOKUP(A57,'[2]consolidado geral (2)'!$A$103:$AC$372,29,0)</f>
        <v>2300</v>
      </c>
      <c r="AV57" s="47">
        <v>9.0511999999999997</v>
      </c>
      <c r="AW57" s="47">
        <f t="shared" si="11"/>
        <v>20817.759999999998</v>
      </c>
      <c r="AX57" s="79">
        <f t="shared" si="12"/>
        <v>99316.974000000002</v>
      </c>
      <c r="AY57" s="76">
        <f t="shared" si="13"/>
        <v>20817.759999999998</v>
      </c>
      <c r="AZ57" s="21">
        <f t="shared" si="14"/>
        <v>147280.90177</v>
      </c>
    </row>
    <row r="58" spans="1:52" ht="51" x14ac:dyDescent="0.25">
      <c r="A58" s="43">
        <v>2081490</v>
      </c>
      <c r="B58" s="43">
        <v>47018676000176</v>
      </c>
      <c r="C58" s="42" t="s">
        <v>407</v>
      </c>
      <c r="D58" s="60" t="s">
        <v>40</v>
      </c>
      <c r="E58" s="60" t="s">
        <v>40</v>
      </c>
      <c r="F58" s="60">
        <v>350950</v>
      </c>
      <c r="G58" s="60" t="s">
        <v>2</v>
      </c>
      <c r="H58" s="59" t="s">
        <v>1</v>
      </c>
      <c r="I58" s="58">
        <v>14965</v>
      </c>
      <c r="J58" s="49">
        <v>10.920311999999999</v>
      </c>
      <c r="K58" s="49">
        <v>163422.46907999998</v>
      </c>
      <c r="L58" s="57">
        <v>5865</v>
      </c>
      <c r="M58" s="49">
        <v>10.713900000000001</v>
      </c>
      <c r="N58" s="49">
        <v>62837.023500000003</v>
      </c>
      <c r="O58" s="56">
        <v>226259.49257999999</v>
      </c>
      <c r="P58" s="35">
        <f>VLOOKUP(A58,'[1]midazolam SF'!$A$2:$M$272,13,0)</f>
        <v>7780</v>
      </c>
      <c r="Q58" s="47">
        <v>14.823352</v>
      </c>
      <c r="R58" s="34">
        <f t="shared" si="0"/>
        <v>115325.67856</v>
      </c>
      <c r="S58" s="50">
        <f>VLOOKUP(A58,'[1]atracurio 2.5 SF'!A57:M327,13,0)</f>
        <v>0</v>
      </c>
      <c r="T58" s="49">
        <v>10.192959999999999</v>
      </c>
      <c r="U58" s="54">
        <f t="shared" si="1"/>
        <v>0</v>
      </c>
      <c r="V58" s="48">
        <f>VLOOKUP(A58,'[1]atracurio 5 SF'!A57:M327,13,0)</f>
        <v>0</v>
      </c>
      <c r="W58" s="47">
        <v>15.525040000000001</v>
      </c>
      <c r="X58" s="55">
        <f t="shared" si="2"/>
        <v>0</v>
      </c>
      <c r="Y58" s="50">
        <f>VLOOKUP(A58,'[1]rocuronio SF'!A57:M327,13,0)</f>
        <v>9435</v>
      </c>
      <c r="Z58" s="49">
        <v>11.76314</v>
      </c>
      <c r="AA58" s="54">
        <f t="shared" si="3"/>
        <v>110985.2259</v>
      </c>
      <c r="AB58" s="31">
        <f t="shared" si="4"/>
        <v>452570.39704000001</v>
      </c>
      <c r="AC58" s="50">
        <f>VLOOKUP(A58,'[1]propofol framp 20 SF'!A56:V325,22,0)</f>
        <v>9100</v>
      </c>
      <c r="AD58" s="53">
        <v>8.8693000000000008</v>
      </c>
      <c r="AE58" s="49">
        <f>VLOOKUP('Relatório Compra Internacional '!A58,'[1]propofol framp 20 SF'!A57:X326,24,0)</f>
        <v>80710.63</v>
      </c>
      <c r="AF58" s="46">
        <f t="shared" si="5"/>
        <v>306970.12257999997</v>
      </c>
      <c r="AG58" s="52">
        <v>7780</v>
      </c>
      <c r="AH58" s="47">
        <v>15.323912999999999</v>
      </c>
      <c r="AI58" s="47">
        <v>119220.04313999999</v>
      </c>
      <c r="AJ58" s="51">
        <f t="shared" si="6"/>
        <v>234545.72169999999</v>
      </c>
      <c r="AK58" s="50">
        <v>0</v>
      </c>
      <c r="AL58" s="49">
        <v>10.02177</v>
      </c>
      <c r="AM58" s="49">
        <v>0</v>
      </c>
      <c r="AN58" s="46">
        <f t="shared" si="7"/>
        <v>0</v>
      </c>
      <c r="AO58" s="48">
        <v>0</v>
      </c>
      <c r="AP58" s="47">
        <v>15.75999</v>
      </c>
      <c r="AQ58" s="47">
        <v>0</v>
      </c>
      <c r="AR58" s="46">
        <f t="shared" si="8"/>
        <v>0</v>
      </c>
      <c r="AS58" s="45">
        <f t="shared" si="10"/>
        <v>199930.67314</v>
      </c>
      <c r="AT58" s="74">
        <f t="shared" si="9"/>
        <v>652501.07018000004</v>
      </c>
      <c r="AU58" s="67">
        <f>VLOOKUP(A58,'[2]consolidado geral (2)'!$A$103:$AC$372,29,0)</f>
        <v>0</v>
      </c>
      <c r="AV58" s="47">
        <v>9.0511999999999997</v>
      </c>
      <c r="AW58" s="47">
        <f t="shared" si="11"/>
        <v>0</v>
      </c>
      <c r="AX58" s="79">
        <f t="shared" si="12"/>
        <v>0</v>
      </c>
      <c r="AY58" s="76">
        <f t="shared" si="13"/>
        <v>0</v>
      </c>
      <c r="AZ58" s="21">
        <f t="shared" si="14"/>
        <v>652501.07018000004</v>
      </c>
    </row>
    <row r="59" spans="1:52" ht="38.25" x14ac:dyDescent="0.25">
      <c r="A59" s="43">
        <v>2081970</v>
      </c>
      <c r="B59" s="43">
        <v>46392148001353</v>
      </c>
      <c r="C59" s="42" t="s">
        <v>406</v>
      </c>
      <c r="D59" s="60" t="s">
        <v>16</v>
      </c>
      <c r="E59" s="60" t="s">
        <v>267</v>
      </c>
      <c r="F59" s="60">
        <v>355030</v>
      </c>
      <c r="G59" s="60" t="s">
        <v>2</v>
      </c>
      <c r="H59" s="59" t="s">
        <v>1</v>
      </c>
      <c r="I59" s="58">
        <v>1085</v>
      </c>
      <c r="J59" s="49">
        <v>10.920311999999999</v>
      </c>
      <c r="K59" s="49">
        <v>11848.538519999998</v>
      </c>
      <c r="L59" s="57">
        <v>425</v>
      </c>
      <c r="M59" s="49">
        <v>10.713900000000001</v>
      </c>
      <c r="N59" s="49">
        <v>4553.4075000000003</v>
      </c>
      <c r="O59" s="56">
        <v>16401.946019999999</v>
      </c>
      <c r="P59" s="35">
        <f>VLOOKUP(A59,'[1]midazolam SF'!$A$2:$M$272,13,0)</f>
        <v>2870</v>
      </c>
      <c r="Q59" s="47">
        <v>14.823352</v>
      </c>
      <c r="R59" s="34">
        <f t="shared" si="0"/>
        <v>42543.020239999998</v>
      </c>
      <c r="S59" s="50">
        <f>VLOOKUP(A59,'[1]atracurio 2.5 SF'!A58:M328,13,0)</f>
        <v>2390</v>
      </c>
      <c r="T59" s="49">
        <v>10.192959999999999</v>
      </c>
      <c r="U59" s="54">
        <f t="shared" si="1"/>
        <v>24361.1744</v>
      </c>
      <c r="V59" s="48">
        <f>VLOOKUP(A59,'[1]atracurio 5 SF'!A58:M328,13,0)</f>
        <v>1500</v>
      </c>
      <c r="W59" s="47">
        <v>15.525040000000001</v>
      </c>
      <c r="X59" s="55">
        <f t="shared" si="2"/>
        <v>23287.56</v>
      </c>
      <c r="Y59" s="50">
        <f>VLOOKUP(A59,'[1]rocuronio SF'!A58:M328,13,0)</f>
        <v>580</v>
      </c>
      <c r="Z59" s="49">
        <v>11.76314</v>
      </c>
      <c r="AA59" s="54">
        <f t="shared" si="3"/>
        <v>6822.6211999999996</v>
      </c>
      <c r="AB59" s="31">
        <f t="shared" si="4"/>
        <v>113416.32186</v>
      </c>
      <c r="AC59" s="50">
        <f>VLOOKUP(A59,'[1]propofol framp 20 SF'!A57:V326,22,0)</f>
        <v>660</v>
      </c>
      <c r="AD59" s="53">
        <v>8.8693000000000008</v>
      </c>
      <c r="AE59" s="49">
        <f>VLOOKUP('Relatório Compra Internacional '!A59,'[1]propofol framp 20 SF'!A58:X327,24,0)</f>
        <v>5853.7380000000003</v>
      </c>
      <c r="AF59" s="46">
        <f t="shared" si="5"/>
        <v>22255.684020000001</v>
      </c>
      <c r="AG59" s="52">
        <v>2870</v>
      </c>
      <c r="AH59" s="47">
        <v>15.323912999999999</v>
      </c>
      <c r="AI59" s="47">
        <v>43979.63031</v>
      </c>
      <c r="AJ59" s="51">
        <f t="shared" si="6"/>
        <v>86522.650549999991</v>
      </c>
      <c r="AK59" s="50">
        <v>15930</v>
      </c>
      <c r="AL59" s="49">
        <v>10.02177</v>
      </c>
      <c r="AM59" s="49">
        <v>159646.79610000001</v>
      </c>
      <c r="AN59" s="46">
        <f t="shared" si="7"/>
        <v>184007.9705</v>
      </c>
      <c r="AO59" s="48">
        <v>4360</v>
      </c>
      <c r="AP59" s="47">
        <v>15.75999</v>
      </c>
      <c r="AQ59" s="47">
        <v>68713.556400000001</v>
      </c>
      <c r="AR59" s="46">
        <f t="shared" si="8"/>
        <v>92001.116399999999</v>
      </c>
      <c r="AS59" s="45">
        <f t="shared" si="10"/>
        <v>278193.72080999997</v>
      </c>
      <c r="AT59" s="74">
        <f t="shared" si="9"/>
        <v>391610.04267</v>
      </c>
      <c r="AU59" s="67">
        <f>VLOOKUP(A59,'[2]consolidado geral (2)'!$A$103:$AC$372,29,0)</f>
        <v>2700</v>
      </c>
      <c r="AV59" s="47">
        <v>9.0511999999999997</v>
      </c>
      <c r="AW59" s="47">
        <f t="shared" si="11"/>
        <v>24438.239999999998</v>
      </c>
      <c r="AX59" s="79">
        <f t="shared" si="12"/>
        <v>116439.35639999999</v>
      </c>
      <c r="AY59" s="76">
        <f t="shared" si="13"/>
        <v>24438.239999999998</v>
      </c>
      <c r="AZ59" s="21">
        <f t="shared" si="14"/>
        <v>416048.28266999999</v>
      </c>
    </row>
    <row r="60" spans="1:52" ht="38.25" x14ac:dyDescent="0.25">
      <c r="A60" s="43">
        <v>2082349</v>
      </c>
      <c r="B60" s="43">
        <v>46522959000198</v>
      </c>
      <c r="C60" s="42" t="s">
        <v>405</v>
      </c>
      <c r="D60" s="60" t="s">
        <v>16</v>
      </c>
      <c r="E60" s="60" t="s">
        <v>404</v>
      </c>
      <c r="F60" s="60">
        <v>352940</v>
      </c>
      <c r="G60" s="60" t="s">
        <v>2</v>
      </c>
      <c r="H60" s="59" t="s">
        <v>1</v>
      </c>
      <c r="I60" s="58">
        <v>1195</v>
      </c>
      <c r="J60" s="49">
        <v>10.920311999999999</v>
      </c>
      <c r="K60" s="49">
        <v>13049.77284</v>
      </c>
      <c r="L60" s="57">
        <v>470</v>
      </c>
      <c r="M60" s="49">
        <v>10.713900000000001</v>
      </c>
      <c r="N60" s="49">
        <v>5035.5330000000004</v>
      </c>
      <c r="O60" s="56">
        <v>18085.305840000001</v>
      </c>
      <c r="P60" s="35">
        <f>VLOOKUP(A60,'[1]midazolam SF'!$A$2:$M$272,13,0)</f>
        <v>2139</v>
      </c>
      <c r="Q60" s="47">
        <v>14.823352</v>
      </c>
      <c r="R60" s="34">
        <f t="shared" si="0"/>
        <v>31707.149927999999</v>
      </c>
      <c r="S60" s="50">
        <f>VLOOKUP(A60,'[1]atracurio 2.5 SF'!A59:M329,13,0)</f>
        <v>130</v>
      </c>
      <c r="T60" s="49">
        <v>10.192959999999999</v>
      </c>
      <c r="U60" s="54">
        <f t="shared" si="1"/>
        <v>1325.0847999999999</v>
      </c>
      <c r="V60" s="48">
        <f>VLOOKUP(A60,'[1]atracurio 5 SF'!A59:M329,13,0)</f>
        <v>90</v>
      </c>
      <c r="W60" s="47">
        <v>15.525040000000001</v>
      </c>
      <c r="X60" s="55">
        <f t="shared" si="2"/>
        <v>1397.2536</v>
      </c>
      <c r="Y60" s="50">
        <f>VLOOKUP(A60,'[1]rocuronio SF'!A59:M329,13,0)</f>
        <v>305</v>
      </c>
      <c r="Z60" s="49">
        <v>11.76314</v>
      </c>
      <c r="AA60" s="54">
        <f t="shared" si="3"/>
        <v>3587.7577000000001</v>
      </c>
      <c r="AB60" s="31">
        <f t="shared" si="4"/>
        <v>56102.551867999995</v>
      </c>
      <c r="AC60" s="50">
        <f>VLOOKUP(A60,'[1]propofol framp 20 SF'!A58:V327,22,0)</f>
        <v>730</v>
      </c>
      <c r="AD60" s="53">
        <v>8.8693000000000008</v>
      </c>
      <c r="AE60" s="49">
        <f>VLOOKUP('Relatório Compra Internacional '!A60,'[1]propofol framp 20 SF'!A59:X328,24,0)</f>
        <v>6474.5890000000009</v>
      </c>
      <c r="AF60" s="46">
        <f t="shared" si="5"/>
        <v>24559.894840000001</v>
      </c>
      <c r="AG60" s="52">
        <v>2140</v>
      </c>
      <c r="AH60" s="47">
        <v>15.323912999999999</v>
      </c>
      <c r="AI60" s="47">
        <v>32793.173819999996</v>
      </c>
      <c r="AJ60" s="51">
        <f t="shared" si="6"/>
        <v>64500.323747999995</v>
      </c>
      <c r="AK60" s="50">
        <v>870</v>
      </c>
      <c r="AL60" s="49">
        <v>10.02177</v>
      </c>
      <c r="AM60" s="49">
        <v>8718.9398999999994</v>
      </c>
      <c r="AN60" s="46">
        <f t="shared" si="7"/>
        <v>10044.0247</v>
      </c>
      <c r="AO60" s="48">
        <v>250</v>
      </c>
      <c r="AP60" s="47">
        <v>15.75999</v>
      </c>
      <c r="AQ60" s="47">
        <v>3939.9974999999999</v>
      </c>
      <c r="AR60" s="46">
        <f t="shared" si="8"/>
        <v>5337.2510999999995</v>
      </c>
      <c r="AS60" s="45">
        <f t="shared" si="10"/>
        <v>51926.700219999992</v>
      </c>
      <c r="AT60" s="74">
        <f t="shared" si="9"/>
        <v>108029.25208799998</v>
      </c>
      <c r="AU60" s="67">
        <f>VLOOKUP(A60,'[2]consolidado geral (2)'!$A$103:$AC$372,29,0)</f>
        <v>160</v>
      </c>
      <c r="AV60" s="47">
        <v>9.0511999999999997</v>
      </c>
      <c r="AW60" s="47">
        <f t="shared" si="11"/>
        <v>1448.192</v>
      </c>
      <c r="AX60" s="79">
        <f t="shared" si="12"/>
        <v>6785.4430999999995</v>
      </c>
      <c r="AY60" s="76">
        <f t="shared" si="13"/>
        <v>1448.192</v>
      </c>
      <c r="AZ60" s="21">
        <f t="shared" si="14"/>
        <v>109477.44408799997</v>
      </c>
    </row>
    <row r="61" spans="1:52" ht="25.5" x14ac:dyDescent="0.25">
      <c r="A61" s="43">
        <v>2082381</v>
      </c>
      <c r="B61" s="43">
        <v>45709920000111</v>
      </c>
      <c r="C61" s="42" t="s">
        <v>403</v>
      </c>
      <c r="D61" s="60" t="s">
        <v>13</v>
      </c>
      <c r="E61" s="60" t="s">
        <v>402</v>
      </c>
      <c r="F61" s="60">
        <v>350610</v>
      </c>
      <c r="G61" s="60" t="s">
        <v>2</v>
      </c>
      <c r="H61" s="59" t="s">
        <v>1</v>
      </c>
      <c r="I61" s="58">
        <v>750</v>
      </c>
      <c r="J61" s="49">
        <v>10.920311999999999</v>
      </c>
      <c r="K61" s="49">
        <v>8190.2339999999995</v>
      </c>
      <c r="L61" s="57">
        <v>295</v>
      </c>
      <c r="M61" s="49">
        <v>10.713900000000001</v>
      </c>
      <c r="N61" s="49">
        <v>3160.6005</v>
      </c>
      <c r="O61" s="56">
        <v>11350.834499999999</v>
      </c>
      <c r="P61" s="35">
        <f>VLOOKUP(A61,'[1]midazolam SF'!$A$2:$M$272,13,0)</f>
        <v>580</v>
      </c>
      <c r="Q61" s="47">
        <v>14.823352</v>
      </c>
      <c r="R61" s="34">
        <f t="shared" si="0"/>
        <v>8597.5441599999995</v>
      </c>
      <c r="S61" s="50">
        <f>VLOOKUP(A61,'[1]atracurio 2.5 SF'!A60:M330,13,0)</f>
        <v>50</v>
      </c>
      <c r="T61" s="49">
        <v>10.192959999999999</v>
      </c>
      <c r="U61" s="54">
        <f t="shared" si="1"/>
        <v>509.64799999999997</v>
      </c>
      <c r="V61" s="48">
        <f>VLOOKUP(A61,'[1]atracurio 5 SF'!A60:M330,13,0)</f>
        <v>0</v>
      </c>
      <c r="W61" s="47">
        <v>15.525040000000001</v>
      </c>
      <c r="X61" s="55">
        <f t="shared" si="2"/>
        <v>0</v>
      </c>
      <c r="Y61" s="50">
        <f>VLOOKUP(A61,'[1]rocuronio SF'!A60:M330,13,0)</f>
        <v>205</v>
      </c>
      <c r="Z61" s="49">
        <v>11.76314</v>
      </c>
      <c r="AA61" s="54">
        <f t="shared" si="3"/>
        <v>2411.4436999999998</v>
      </c>
      <c r="AB61" s="31">
        <f t="shared" si="4"/>
        <v>22869.470359999999</v>
      </c>
      <c r="AC61" s="50">
        <f>VLOOKUP(A61,'[1]propofol framp 20 SF'!A59:V328,22,0)</f>
        <v>455</v>
      </c>
      <c r="AD61" s="53">
        <v>8.8693000000000008</v>
      </c>
      <c r="AE61" s="49">
        <f>VLOOKUP('Relatório Compra Internacional '!A61,'[1]propofol framp 20 SF'!A60:X329,24,0)</f>
        <v>4035.5315000000005</v>
      </c>
      <c r="AF61" s="46">
        <f t="shared" si="5"/>
        <v>15386.366</v>
      </c>
      <c r="AG61" s="52">
        <v>580</v>
      </c>
      <c r="AH61" s="47">
        <v>15.323912999999999</v>
      </c>
      <c r="AI61" s="47">
        <v>8887.8695399999997</v>
      </c>
      <c r="AJ61" s="51">
        <f t="shared" si="6"/>
        <v>17485.413699999997</v>
      </c>
      <c r="AK61" s="50">
        <v>357</v>
      </c>
      <c r="AL61" s="49">
        <v>10.02177</v>
      </c>
      <c r="AM61" s="49">
        <v>3577.77189</v>
      </c>
      <c r="AN61" s="46">
        <f t="shared" si="7"/>
        <v>4087.4198900000001</v>
      </c>
      <c r="AO61" s="48">
        <v>0</v>
      </c>
      <c r="AP61" s="47">
        <v>15.75999</v>
      </c>
      <c r="AQ61" s="47">
        <v>0</v>
      </c>
      <c r="AR61" s="46">
        <f t="shared" si="8"/>
        <v>0</v>
      </c>
      <c r="AS61" s="45">
        <f t="shared" si="10"/>
        <v>16501.172930000001</v>
      </c>
      <c r="AT61" s="74">
        <f t="shared" si="9"/>
        <v>39370.64329</v>
      </c>
      <c r="AU61" s="67">
        <f>VLOOKUP(A61,'[2]consolidado geral (2)'!$A$103:$AC$372,29,0)</f>
        <v>0</v>
      </c>
      <c r="AV61" s="47">
        <v>9.0511999999999997</v>
      </c>
      <c r="AW61" s="47">
        <f t="shared" si="11"/>
        <v>0</v>
      </c>
      <c r="AX61" s="79">
        <f t="shared" si="12"/>
        <v>0</v>
      </c>
      <c r="AY61" s="76">
        <f t="shared" si="13"/>
        <v>0</v>
      </c>
      <c r="AZ61" s="21">
        <f t="shared" si="14"/>
        <v>39370.64329</v>
      </c>
    </row>
    <row r="62" spans="1:52" ht="25.5" x14ac:dyDescent="0.25">
      <c r="A62" s="43">
        <v>2082411</v>
      </c>
      <c r="B62" s="43">
        <v>55021455000185</v>
      </c>
      <c r="C62" s="42" t="s">
        <v>401</v>
      </c>
      <c r="D62" s="60" t="s">
        <v>16</v>
      </c>
      <c r="E62" s="60" t="s">
        <v>400</v>
      </c>
      <c r="F62" s="60">
        <v>353980</v>
      </c>
      <c r="G62" s="60" t="s">
        <v>2</v>
      </c>
      <c r="H62" s="59" t="s">
        <v>1</v>
      </c>
      <c r="I62" s="58">
        <v>360</v>
      </c>
      <c r="J62" s="49">
        <v>10.920311999999999</v>
      </c>
      <c r="K62" s="49">
        <v>3931.3123199999995</v>
      </c>
      <c r="L62" s="57">
        <v>140</v>
      </c>
      <c r="M62" s="49">
        <v>10.713900000000001</v>
      </c>
      <c r="N62" s="49">
        <v>1499.9460000000001</v>
      </c>
      <c r="O62" s="56">
        <v>5431.2583199999999</v>
      </c>
      <c r="P62" s="35">
        <f>VLOOKUP(A62,'[1]midazolam SF'!$A$2:$M$272,13,0)</f>
        <v>150</v>
      </c>
      <c r="Q62" s="47">
        <v>14.823352</v>
      </c>
      <c r="R62" s="34">
        <f t="shared" si="0"/>
        <v>2223.5028000000002</v>
      </c>
      <c r="S62" s="50">
        <f>VLOOKUP(A62,'[1]atracurio 2.5 SF'!A61:M331,13,0)</f>
        <v>0</v>
      </c>
      <c r="T62" s="49">
        <v>10.192959999999999</v>
      </c>
      <c r="U62" s="54">
        <f t="shared" si="1"/>
        <v>0</v>
      </c>
      <c r="V62" s="48">
        <f>VLOOKUP(A62,'[1]atracurio 5 SF'!A61:M331,13,0)</f>
        <v>160</v>
      </c>
      <c r="W62" s="47">
        <v>15.525040000000001</v>
      </c>
      <c r="X62" s="55">
        <f t="shared" si="2"/>
        <v>2484.0064000000002</v>
      </c>
      <c r="Y62" s="50">
        <f>VLOOKUP(A62,'[1]rocuronio SF'!A61:M331,13,0)</f>
        <v>0</v>
      </c>
      <c r="Z62" s="49">
        <v>11.76314</v>
      </c>
      <c r="AA62" s="54">
        <f t="shared" si="3"/>
        <v>0</v>
      </c>
      <c r="AB62" s="31">
        <f t="shared" si="4"/>
        <v>10138.767520000001</v>
      </c>
      <c r="AC62" s="50">
        <f>VLOOKUP(A62,'[1]propofol framp 20 SF'!A60:V329,22,0)</f>
        <v>220</v>
      </c>
      <c r="AD62" s="53">
        <v>8.8693000000000008</v>
      </c>
      <c r="AE62" s="49">
        <f>VLOOKUP('Relatório Compra Internacional '!A62,'[1]propofol framp 20 SF'!A61:X330,24,0)</f>
        <v>1951.2460000000001</v>
      </c>
      <c r="AF62" s="46">
        <f t="shared" si="5"/>
        <v>7382.50432</v>
      </c>
      <c r="AG62" s="52">
        <v>140</v>
      </c>
      <c r="AH62" s="47">
        <v>15.323912999999999</v>
      </c>
      <c r="AI62" s="47">
        <v>2145.34782</v>
      </c>
      <c r="AJ62" s="51">
        <f t="shared" si="6"/>
        <v>4368.8506200000002</v>
      </c>
      <c r="AK62" s="50">
        <v>0</v>
      </c>
      <c r="AL62" s="49">
        <v>10.02177</v>
      </c>
      <c r="AM62" s="49">
        <v>0</v>
      </c>
      <c r="AN62" s="46">
        <f t="shared" si="7"/>
        <v>0</v>
      </c>
      <c r="AO62" s="48">
        <v>460</v>
      </c>
      <c r="AP62" s="47">
        <v>15.75999</v>
      </c>
      <c r="AQ62" s="47">
        <v>7249.5954000000002</v>
      </c>
      <c r="AR62" s="46">
        <f t="shared" si="8"/>
        <v>9733.6018000000004</v>
      </c>
      <c r="AS62" s="45">
        <f t="shared" si="10"/>
        <v>11346.18922</v>
      </c>
      <c r="AT62" s="74">
        <f t="shared" si="9"/>
        <v>21484.956740000001</v>
      </c>
      <c r="AU62" s="67">
        <f>VLOOKUP(A62,'[2]consolidado geral (2)'!$A$103:$AC$372,29,0)</f>
        <v>280</v>
      </c>
      <c r="AV62" s="47">
        <v>9.0511999999999997</v>
      </c>
      <c r="AW62" s="47">
        <f t="shared" si="11"/>
        <v>2534.3359999999998</v>
      </c>
      <c r="AX62" s="79">
        <f t="shared" si="12"/>
        <v>12267.9378</v>
      </c>
      <c r="AY62" s="76">
        <f t="shared" si="13"/>
        <v>2534.3359999999998</v>
      </c>
      <c r="AZ62" s="21">
        <f t="shared" si="14"/>
        <v>24019.292740000001</v>
      </c>
    </row>
    <row r="63" spans="1:52" ht="38.25" x14ac:dyDescent="0.25">
      <c r="A63" s="43">
        <v>2082594</v>
      </c>
      <c r="B63" s="43">
        <v>59307595000175</v>
      </c>
      <c r="C63" s="42" t="s">
        <v>399</v>
      </c>
      <c r="D63" s="60" t="s">
        <v>16</v>
      </c>
      <c r="E63" s="60" t="s">
        <v>330</v>
      </c>
      <c r="F63" s="60">
        <v>354880</v>
      </c>
      <c r="G63" s="60" t="s">
        <v>2</v>
      </c>
      <c r="H63" s="59" t="s">
        <v>1</v>
      </c>
      <c r="I63" s="58">
        <v>2995</v>
      </c>
      <c r="J63" s="49">
        <v>10.920311999999999</v>
      </c>
      <c r="K63" s="49">
        <v>32706.334439999999</v>
      </c>
      <c r="L63" s="57">
        <v>1175</v>
      </c>
      <c r="M63" s="49">
        <v>10.713900000000001</v>
      </c>
      <c r="N63" s="49">
        <v>12588.8325</v>
      </c>
      <c r="O63" s="56">
        <v>45295.166939999996</v>
      </c>
      <c r="P63" s="35">
        <f>VLOOKUP(A63,'[1]midazolam SF'!$A$2:$M$272,13,0)</f>
        <v>970</v>
      </c>
      <c r="Q63" s="47">
        <v>14.823352</v>
      </c>
      <c r="R63" s="34">
        <f t="shared" si="0"/>
        <v>14378.65144</v>
      </c>
      <c r="S63" s="50">
        <f>VLOOKUP(A63,'[1]atracurio 2.5 SF'!A62:M332,13,0)</f>
        <v>210</v>
      </c>
      <c r="T63" s="49">
        <v>10.192959999999999</v>
      </c>
      <c r="U63" s="54">
        <f t="shared" si="1"/>
        <v>2140.5216</v>
      </c>
      <c r="V63" s="48">
        <f>VLOOKUP(A63,'[1]atracurio 5 SF'!A62:M332,13,0)</f>
        <v>0</v>
      </c>
      <c r="W63" s="47">
        <v>15.525040000000001</v>
      </c>
      <c r="X63" s="55">
        <f t="shared" si="2"/>
        <v>0</v>
      </c>
      <c r="Y63" s="50">
        <f>VLOOKUP(A63,'[1]rocuronio SF'!A62:M332,13,0)</f>
        <v>795</v>
      </c>
      <c r="Z63" s="49">
        <v>11.76314</v>
      </c>
      <c r="AA63" s="54">
        <f t="shared" si="3"/>
        <v>9351.6962999999996</v>
      </c>
      <c r="AB63" s="31">
        <f t="shared" si="4"/>
        <v>71166.03628</v>
      </c>
      <c r="AC63" s="50">
        <f>VLOOKUP(A63,'[1]propofol framp 20 SF'!A61:V330,22,0)</f>
        <v>1820</v>
      </c>
      <c r="AD63" s="53">
        <v>8.8693000000000008</v>
      </c>
      <c r="AE63" s="49">
        <f>VLOOKUP('Relatório Compra Internacional '!A63,'[1]propofol framp 20 SF'!A62:X331,24,0)</f>
        <v>16142.126000000002</v>
      </c>
      <c r="AF63" s="46">
        <f t="shared" si="5"/>
        <v>61437.292939999999</v>
      </c>
      <c r="AG63" s="52">
        <v>970</v>
      </c>
      <c r="AH63" s="47">
        <v>15.323912999999999</v>
      </c>
      <c r="AI63" s="47">
        <v>14864.195609999999</v>
      </c>
      <c r="AJ63" s="51">
        <f t="shared" si="6"/>
        <v>29242.847049999997</v>
      </c>
      <c r="AK63" s="50">
        <v>1390</v>
      </c>
      <c r="AL63" s="49">
        <v>10.02177</v>
      </c>
      <c r="AM63" s="49">
        <v>13930.2603</v>
      </c>
      <c r="AN63" s="46">
        <f t="shared" si="7"/>
        <v>16070.7819</v>
      </c>
      <c r="AO63" s="48">
        <v>0</v>
      </c>
      <c r="AP63" s="47">
        <v>15.75999</v>
      </c>
      <c r="AQ63" s="47">
        <v>0</v>
      </c>
      <c r="AR63" s="46">
        <f t="shared" si="8"/>
        <v>0</v>
      </c>
      <c r="AS63" s="45">
        <f t="shared" si="10"/>
        <v>44936.581910000001</v>
      </c>
      <c r="AT63" s="74">
        <f t="shared" si="9"/>
        <v>116102.61819000001</v>
      </c>
      <c r="AU63" s="67">
        <f>VLOOKUP(A63,'[2]consolidado geral (2)'!$A$103:$AC$372,29,0)</f>
        <v>0</v>
      </c>
      <c r="AV63" s="47">
        <v>9.0511999999999997</v>
      </c>
      <c r="AW63" s="47">
        <f t="shared" si="11"/>
        <v>0</v>
      </c>
      <c r="AX63" s="79">
        <f t="shared" si="12"/>
        <v>0</v>
      </c>
      <c r="AY63" s="76">
        <f t="shared" si="13"/>
        <v>0</v>
      </c>
      <c r="AZ63" s="21">
        <f t="shared" si="14"/>
        <v>116102.61819000001</v>
      </c>
    </row>
    <row r="64" spans="1:52" ht="38.25" x14ac:dyDescent="0.25">
      <c r="A64" s="43">
        <v>2082829</v>
      </c>
      <c r="B64" s="43">
        <v>46392148002678</v>
      </c>
      <c r="C64" s="42" t="s">
        <v>398</v>
      </c>
      <c r="D64" s="60" t="s">
        <v>16</v>
      </c>
      <c r="E64" s="60" t="s">
        <v>267</v>
      </c>
      <c r="F64" s="60">
        <v>355030</v>
      </c>
      <c r="G64" s="60" t="s">
        <v>2</v>
      </c>
      <c r="H64" s="59" t="s">
        <v>1</v>
      </c>
      <c r="I64" s="58">
        <v>1795</v>
      </c>
      <c r="J64" s="49">
        <v>10.920311999999999</v>
      </c>
      <c r="K64" s="49">
        <v>19601.960039999998</v>
      </c>
      <c r="L64" s="57">
        <v>705</v>
      </c>
      <c r="M64" s="49">
        <v>10.713900000000001</v>
      </c>
      <c r="N64" s="49">
        <v>7553.2995000000001</v>
      </c>
      <c r="O64" s="56">
        <v>27155.259539999999</v>
      </c>
      <c r="P64" s="35">
        <f>VLOOKUP(A64,'[1]midazolam SF'!$A$2:$M$272,13,0)</f>
        <v>1170</v>
      </c>
      <c r="Q64" s="47">
        <v>14.823352</v>
      </c>
      <c r="R64" s="34">
        <f t="shared" si="0"/>
        <v>17343.321840000001</v>
      </c>
      <c r="S64" s="50">
        <f>VLOOKUP(A64,'[1]atracurio 2.5 SF'!A63:M333,13,0)</f>
        <v>0</v>
      </c>
      <c r="T64" s="49">
        <v>10.192959999999999</v>
      </c>
      <c r="U64" s="54">
        <f t="shared" si="1"/>
        <v>0</v>
      </c>
      <c r="V64" s="48">
        <f>VLOOKUP(A64,'[1]atracurio 5 SF'!A63:M333,13,0)</f>
        <v>180</v>
      </c>
      <c r="W64" s="47">
        <v>15.525040000000001</v>
      </c>
      <c r="X64" s="55">
        <f t="shared" si="2"/>
        <v>2794.5072</v>
      </c>
      <c r="Y64" s="50">
        <f>VLOOKUP(A64,'[1]rocuronio SF'!A63:M333,13,0)</f>
        <v>130</v>
      </c>
      <c r="Z64" s="49">
        <v>11.76314</v>
      </c>
      <c r="AA64" s="54">
        <f t="shared" si="3"/>
        <v>1529.2082</v>
      </c>
      <c r="AB64" s="31">
        <f t="shared" si="4"/>
        <v>48822.296780000004</v>
      </c>
      <c r="AC64" s="50">
        <f>VLOOKUP(A64,'[1]propofol framp 20 SF'!A62:V331,22,0)</f>
        <v>1090</v>
      </c>
      <c r="AD64" s="53">
        <v>8.8693000000000008</v>
      </c>
      <c r="AE64" s="49">
        <f>VLOOKUP('Relatório Compra Internacional '!A64,'[1]propofol framp 20 SF'!A63:X332,24,0)</f>
        <v>9667.5370000000003</v>
      </c>
      <c r="AF64" s="46">
        <f t="shared" si="5"/>
        <v>36822.796539999996</v>
      </c>
      <c r="AG64" s="52">
        <v>1170</v>
      </c>
      <c r="AH64" s="47">
        <v>15.323912999999999</v>
      </c>
      <c r="AI64" s="47">
        <v>17928.978209999997</v>
      </c>
      <c r="AJ64" s="51">
        <f t="shared" si="6"/>
        <v>35272.300049999998</v>
      </c>
      <c r="AK64" s="50">
        <v>0</v>
      </c>
      <c r="AL64" s="49">
        <v>10.02177</v>
      </c>
      <c r="AM64" s="49">
        <v>0</v>
      </c>
      <c r="AN64" s="46">
        <f t="shared" si="7"/>
        <v>0</v>
      </c>
      <c r="AO64" s="48">
        <v>510</v>
      </c>
      <c r="AP64" s="47">
        <v>15.75999</v>
      </c>
      <c r="AQ64" s="47">
        <v>8037.5949000000001</v>
      </c>
      <c r="AR64" s="46">
        <f t="shared" si="8"/>
        <v>10832.1021</v>
      </c>
      <c r="AS64" s="45">
        <f t="shared" si="10"/>
        <v>35634.110109999994</v>
      </c>
      <c r="AT64" s="74">
        <f t="shared" si="9"/>
        <v>84456.406889999998</v>
      </c>
      <c r="AU64" s="67">
        <f>VLOOKUP(A64,'[2]consolidado geral (2)'!$A$103:$AC$372,29,0)</f>
        <v>310</v>
      </c>
      <c r="AV64" s="47">
        <v>9.0511999999999997</v>
      </c>
      <c r="AW64" s="47">
        <f t="shared" si="11"/>
        <v>2805.8719999999998</v>
      </c>
      <c r="AX64" s="79">
        <f t="shared" si="12"/>
        <v>13637.974099999999</v>
      </c>
      <c r="AY64" s="76">
        <f t="shared" si="13"/>
        <v>2805.8719999999998</v>
      </c>
      <c r="AZ64" s="21">
        <f t="shared" si="14"/>
        <v>87262.278890000001</v>
      </c>
    </row>
    <row r="65" spans="1:52" ht="25.5" x14ac:dyDescent="0.25">
      <c r="A65" s="43">
        <v>2082861</v>
      </c>
      <c r="B65" s="43" t="s">
        <v>397</v>
      </c>
      <c r="C65" s="42" t="s">
        <v>396</v>
      </c>
      <c r="D65" s="60" t="s">
        <v>16</v>
      </c>
      <c r="E65" s="60" t="s">
        <v>15</v>
      </c>
      <c r="F65" s="60">
        <v>351880</v>
      </c>
      <c r="G65" s="60" t="s">
        <v>2</v>
      </c>
      <c r="H65" s="59" t="s">
        <v>1</v>
      </c>
      <c r="I65" s="58">
        <v>0</v>
      </c>
      <c r="J65" s="49">
        <v>10.920311999999999</v>
      </c>
      <c r="K65" s="49">
        <v>0</v>
      </c>
      <c r="L65" s="57">
        <v>0</v>
      </c>
      <c r="M65" s="49">
        <v>10.713900000000001</v>
      </c>
      <c r="N65" s="49">
        <v>0</v>
      </c>
      <c r="O65" s="56">
        <v>0</v>
      </c>
      <c r="P65" s="35">
        <f>VLOOKUP(A65,'[1]midazolam SF'!$A$2:$M$272,13,0)</f>
        <v>1170</v>
      </c>
      <c r="Q65" s="47">
        <v>14.823352</v>
      </c>
      <c r="R65" s="34">
        <f t="shared" si="0"/>
        <v>17343.321840000001</v>
      </c>
      <c r="S65" s="50">
        <f>VLOOKUP(A65,'[1]atracurio 2.5 SF'!A64:M334,13,0)</f>
        <v>0</v>
      </c>
      <c r="T65" s="49">
        <v>10.192959999999999</v>
      </c>
      <c r="U65" s="54">
        <f t="shared" si="1"/>
        <v>0</v>
      </c>
      <c r="V65" s="48">
        <f>VLOOKUP(A65,'[1]atracurio 5 SF'!A64:M334,13,0)</f>
        <v>700</v>
      </c>
      <c r="W65" s="47">
        <v>15.525040000000001</v>
      </c>
      <c r="X65" s="55">
        <f t="shared" si="2"/>
        <v>10867.528</v>
      </c>
      <c r="Y65" s="50">
        <f>VLOOKUP(A65,'[1]rocuronio SF'!A64:M334,13,0)</f>
        <v>640</v>
      </c>
      <c r="Z65" s="49">
        <v>11.76314</v>
      </c>
      <c r="AA65" s="54">
        <f t="shared" si="3"/>
        <v>7528.4096</v>
      </c>
      <c r="AB65" s="31">
        <f t="shared" si="4"/>
        <v>35739.259440000002</v>
      </c>
      <c r="AC65" s="50">
        <f>VLOOKUP(A65,'[1]propofol framp 20 SF'!A63:V332,22,0)</f>
        <v>0</v>
      </c>
      <c r="AD65" s="53">
        <v>8.8693000000000008</v>
      </c>
      <c r="AE65" s="49">
        <f>VLOOKUP('Relatório Compra Internacional '!A65,'[1]propofol framp 20 SF'!A64:X333,24,0)</f>
        <v>0</v>
      </c>
      <c r="AF65" s="46">
        <f t="shared" si="5"/>
        <v>0</v>
      </c>
      <c r="AG65" s="52">
        <v>1160</v>
      </c>
      <c r="AH65" s="47">
        <v>15.323912999999999</v>
      </c>
      <c r="AI65" s="47">
        <v>17775.739079999999</v>
      </c>
      <c r="AJ65" s="51">
        <f t="shared" si="6"/>
        <v>35119.060920000004</v>
      </c>
      <c r="AK65" s="50">
        <v>0</v>
      </c>
      <c r="AL65" s="49">
        <v>10.02177</v>
      </c>
      <c r="AM65" s="49">
        <v>0</v>
      </c>
      <c r="AN65" s="46">
        <f t="shared" si="7"/>
        <v>0</v>
      </c>
      <c r="AO65" s="48">
        <v>2040</v>
      </c>
      <c r="AP65" s="47">
        <v>15.75999</v>
      </c>
      <c r="AQ65" s="47">
        <v>32150.3796</v>
      </c>
      <c r="AR65" s="46">
        <f t="shared" si="8"/>
        <v>43017.907599999999</v>
      </c>
      <c r="AS65" s="45">
        <f t="shared" si="10"/>
        <v>49926.11868</v>
      </c>
      <c r="AT65" s="74">
        <f t="shared" si="9"/>
        <v>85665.378120000008</v>
      </c>
      <c r="AU65" s="67">
        <f>VLOOKUP(A65,'[2]consolidado geral (2)'!$A$103:$AC$372,29,0)</f>
        <v>1260</v>
      </c>
      <c r="AV65" s="47">
        <v>9.0511999999999997</v>
      </c>
      <c r="AW65" s="47">
        <f t="shared" si="11"/>
        <v>11404.511999999999</v>
      </c>
      <c r="AX65" s="79">
        <f t="shared" si="12"/>
        <v>54422.419599999994</v>
      </c>
      <c r="AY65" s="76">
        <f t="shared" si="13"/>
        <v>11404.511999999999</v>
      </c>
      <c r="AZ65" s="21">
        <f t="shared" si="14"/>
        <v>97069.890120000011</v>
      </c>
    </row>
    <row r="66" spans="1:52" ht="25.5" x14ac:dyDescent="0.25">
      <c r="A66" s="43">
        <v>2083272</v>
      </c>
      <c r="B66" s="43">
        <v>12444716000167</v>
      </c>
      <c r="C66" s="42" t="s">
        <v>395</v>
      </c>
      <c r="D66" s="60" t="s">
        <v>6</v>
      </c>
      <c r="E66" s="60" t="s">
        <v>394</v>
      </c>
      <c r="F66" s="60">
        <v>350635</v>
      </c>
      <c r="G66" s="60" t="s">
        <v>2</v>
      </c>
      <c r="H66" s="59" t="s">
        <v>1</v>
      </c>
      <c r="I66" s="58">
        <v>870</v>
      </c>
      <c r="J66" s="49">
        <v>10.920311999999999</v>
      </c>
      <c r="K66" s="49">
        <v>9500.6714400000001</v>
      </c>
      <c r="L66" s="57">
        <v>340</v>
      </c>
      <c r="M66" s="49">
        <v>10.713900000000001</v>
      </c>
      <c r="N66" s="49">
        <v>3642.7260000000001</v>
      </c>
      <c r="O66" s="56">
        <v>13143.397440000001</v>
      </c>
      <c r="P66" s="35">
        <f>VLOOKUP(A66,'[1]midazolam SF'!$A$2:$M$272,13,0)</f>
        <v>700</v>
      </c>
      <c r="Q66" s="47">
        <v>14.823352</v>
      </c>
      <c r="R66" s="34">
        <f t="shared" si="0"/>
        <v>10376.3464</v>
      </c>
      <c r="S66" s="50">
        <f>VLOOKUP(A66,'[1]atracurio 2.5 SF'!A65:M335,13,0)</f>
        <v>80</v>
      </c>
      <c r="T66" s="49">
        <v>10.192959999999999</v>
      </c>
      <c r="U66" s="54">
        <f t="shared" si="1"/>
        <v>815.43679999999995</v>
      </c>
      <c r="V66" s="48">
        <f>VLOOKUP(A66,'[1]atracurio 5 SF'!A65:M335,13,0)</f>
        <v>50</v>
      </c>
      <c r="W66" s="47">
        <v>15.525040000000001</v>
      </c>
      <c r="X66" s="55">
        <f t="shared" si="2"/>
        <v>776.25200000000007</v>
      </c>
      <c r="Y66" s="50">
        <f>VLOOKUP(A66,'[1]rocuronio SF'!A65:M335,13,0)</f>
        <v>50</v>
      </c>
      <c r="Z66" s="49">
        <v>11.76314</v>
      </c>
      <c r="AA66" s="54">
        <f t="shared" si="3"/>
        <v>588.15700000000004</v>
      </c>
      <c r="AB66" s="31">
        <f t="shared" si="4"/>
        <v>25699.589640000002</v>
      </c>
      <c r="AC66" s="50">
        <f>VLOOKUP(A66,'[1]propofol framp 20 SF'!A64:V333,22,0)</f>
        <v>530</v>
      </c>
      <c r="AD66" s="53">
        <v>8.8693000000000008</v>
      </c>
      <c r="AE66" s="49">
        <f>VLOOKUP('Relatório Compra Internacional '!A66,'[1]propofol framp 20 SF'!A65:X334,24,0)</f>
        <v>4700.7290000000003</v>
      </c>
      <c r="AF66" s="46">
        <f t="shared" si="5"/>
        <v>17844.12644</v>
      </c>
      <c r="AG66" s="52">
        <v>700</v>
      </c>
      <c r="AH66" s="47">
        <v>15.323912999999999</v>
      </c>
      <c r="AI66" s="47">
        <v>10726.739099999999</v>
      </c>
      <c r="AJ66" s="51">
        <f t="shared" si="6"/>
        <v>21103.085500000001</v>
      </c>
      <c r="AK66" s="50">
        <v>520</v>
      </c>
      <c r="AL66" s="49">
        <v>10.02177</v>
      </c>
      <c r="AM66" s="49">
        <v>5211.3203999999996</v>
      </c>
      <c r="AN66" s="46">
        <f t="shared" si="7"/>
        <v>6026.7572</v>
      </c>
      <c r="AO66" s="48">
        <v>150</v>
      </c>
      <c r="AP66" s="47">
        <v>15.75999</v>
      </c>
      <c r="AQ66" s="47">
        <v>2363.9985000000001</v>
      </c>
      <c r="AR66" s="46">
        <f t="shared" si="8"/>
        <v>3140.2505000000001</v>
      </c>
      <c r="AS66" s="45">
        <f t="shared" si="10"/>
        <v>23002.787</v>
      </c>
      <c r="AT66" s="74">
        <f t="shared" si="9"/>
        <v>48702.376640000002</v>
      </c>
      <c r="AU66" s="67">
        <f>VLOOKUP(A66,'[2]consolidado geral (2)'!$A$103:$AC$372,29,0)</f>
        <v>100</v>
      </c>
      <c r="AV66" s="47">
        <v>9.0511999999999997</v>
      </c>
      <c r="AW66" s="47">
        <f t="shared" si="11"/>
        <v>905.12</v>
      </c>
      <c r="AX66" s="79">
        <f t="shared" si="12"/>
        <v>4045.3705</v>
      </c>
      <c r="AY66" s="76">
        <f t="shared" si="13"/>
        <v>905.12</v>
      </c>
      <c r="AZ66" s="21">
        <f t="shared" si="14"/>
        <v>49607.496640000005</v>
      </c>
    </row>
    <row r="67" spans="1:52" ht="25.5" x14ac:dyDescent="0.25">
      <c r="A67" s="43">
        <v>2084023</v>
      </c>
      <c r="B67" s="43">
        <v>452796430001454</v>
      </c>
      <c r="C67" s="42" t="s">
        <v>393</v>
      </c>
      <c r="D67" s="60" t="s">
        <v>40</v>
      </c>
      <c r="E67" s="60" t="s">
        <v>392</v>
      </c>
      <c r="F67" s="60">
        <v>353240</v>
      </c>
      <c r="G67" s="60" t="s">
        <v>2</v>
      </c>
      <c r="H67" s="59" t="s">
        <v>1</v>
      </c>
      <c r="I67" s="58">
        <v>30</v>
      </c>
      <c r="J67" s="49">
        <v>10.920311999999999</v>
      </c>
      <c r="K67" s="49">
        <v>327.60935999999998</v>
      </c>
      <c r="L67" s="57">
        <v>10</v>
      </c>
      <c r="M67" s="49">
        <v>10.713900000000001</v>
      </c>
      <c r="N67" s="49">
        <v>107.13900000000001</v>
      </c>
      <c r="O67" s="56">
        <v>434.74835999999999</v>
      </c>
      <c r="P67" s="35">
        <f>VLOOKUP(A67,'[1]midazolam SF'!$A$2:$M$272,13,0)</f>
        <v>30</v>
      </c>
      <c r="Q67" s="47">
        <v>14.823352</v>
      </c>
      <c r="R67" s="34">
        <f t="shared" ref="R67:R130" si="15">P67*Q67</f>
        <v>444.70056</v>
      </c>
      <c r="S67" s="50">
        <f>VLOOKUP(A67,'[1]atracurio 2.5 SF'!A66:M336,13,0)</f>
        <v>30</v>
      </c>
      <c r="T67" s="49">
        <v>10.192959999999999</v>
      </c>
      <c r="U67" s="54">
        <f t="shared" ref="U67:U130" si="16">S67*T67</f>
        <v>305.78879999999998</v>
      </c>
      <c r="V67" s="48">
        <f>VLOOKUP(A67,'[1]atracurio 5 SF'!A66:M336,13,0)</f>
        <v>20</v>
      </c>
      <c r="W67" s="47">
        <v>15.525040000000001</v>
      </c>
      <c r="X67" s="55">
        <f t="shared" ref="X67:X130" si="17">V67*W67</f>
        <v>310.50080000000003</v>
      </c>
      <c r="Y67" s="50">
        <f>VLOOKUP(A67,'[1]rocuronio SF'!A66:M336,13,0)</f>
        <v>50</v>
      </c>
      <c r="Z67" s="49">
        <v>11.76314</v>
      </c>
      <c r="AA67" s="54">
        <f t="shared" ref="AA67:AA130" si="18">Y67*Z67</f>
        <v>588.15700000000004</v>
      </c>
      <c r="AB67" s="31">
        <f t="shared" ref="AB67:AB130" si="19">O67+R67+U67+X67+AA67</f>
        <v>2083.89552</v>
      </c>
      <c r="AC67" s="50">
        <f>VLOOKUP(A67,'[1]propofol framp 20 SF'!A65:V334,22,0)</f>
        <v>20</v>
      </c>
      <c r="AD67" s="53">
        <v>8.8693000000000008</v>
      </c>
      <c r="AE67" s="49">
        <f>VLOOKUP('Relatório Compra Internacional '!A67,'[1]propofol framp 20 SF'!A66:X335,24,0)</f>
        <v>177.38600000000002</v>
      </c>
      <c r="AF67" s="46">
        <f t="shared" ref="AF67:AF130" si="20">O67+AE67</f>
        <v>612.13436000000002</v>
      </c>
      <c r="AG67" s="52">
        <v>30</v>
      </c>
      <c r="AH67" s="47">
        <v>15.323912999999999</v>
      </c>
      <c r="AI67" s="47">
        <v>459.71738999999997</v>
      </c>
      <c r="AJ67" s="51">
        <f t="shared" ref="AJ67:AJ130" si="21">R67+AI67</f>
        <v>904.41795000000002</v>
      </c>
      <c r="AK67" s="50">
        <v>170</v>
      </c>
      <c r="AL67" s="49">
        <v>10.02177</v>
      </c>
      <c r="AM67" s="49">
        <v>1703.7009</v>
      </c>
      <c r="AN67" s="46">
        <f t="shared" ref="AN67:AN130" si="22">U67+AM67</f>
        <v>2009.4897000000001</v>
      </c>
      <c r="AO67" s="48">
        <v>50</v>
      </c>
      <c r="AP67" s="47">
        <v>15.75999</v>
      </c>
      <c r="AQ67" s="47">
        <v>787.99950000000001</v>
      </c>
      <c r="AR67" s="46">
        <f t="shared" ref="AR67:AR130" si="23">X67+AQ67</f>
        <v>1098.5003000000002</v>
      </c>
      <c r="AS67" s="45">
        <f t="shared" ref="AS67:AS130" si="24">AE67+AI67+AM67+AQ67</f>
        <v>3128.8037899999999</v>
      </c>
      <c r="AT67" s="74">
        <f t="shared" ref="AT67:AT130" si="25">AB67+AS67</f>
        <v>5212.69931</v>
      </c>
      <c r="AU67" s="67">
        <f>VLOOKUP(A67,'[2]consolidado geral (2)'!$A$103:$AC$372,29,0)</f>
        <v>30</v>
      </c>
      <c r="AV67" s="47">
        <v>9.0511999999999997</v>
      </c>
      <c r="AW67" s="47">
        <f t="shared" si="11"/>
        <v>271.536</v>
      </c>
      <c r="AX67" s="79">
        <f t="shared" si="12"/>
        <v>1370.0363000000002</v>
      </c>
      <c r="AY67" s="76">
        <f t="shared" si="13"/>
        <v>271.536</v>
      </c>
      <c r="AZ67" s="21">
        <f t="shared" si="14"/>
        <v>5484.23531</v>
      </c>
    </row>
    <row r="68" spans="1:52" ht="25.5" x14ac:dyDescent="0.25">
      <c r="A68" s="43">
        <v>2084139</v>
      </c>
      <c r="B68" s="43">
        <v>46392148002830</v>
      </c>
      <c r="C68" s="42" t="s">
        <v>391</v>
      </c>
      <c r="D68" s="60" t="s">
        <v>16</v>
      </c>
      <c r="E68" s="60" t="s">
        <v>267</v>
      </c>
      <c r="F68" s="60">
        <v>355030</v>
      </c>
      <c r="G68" s="60" t="s">
        <v>2</v>
      </c>
      <c r="H68" s="59" t="s">
        <v>1</v>
      </c>
      <c r="I68" s="58">
        <v>2695</v>
      </c>
      <c r="J68" s="49">
        <v>10.920311999999999</v>
      </c>
      <c r="K68" s="49">
        <v>29430.240839999999</v>
      </c>
      <c r="L68" s="57">
        <v>1055</v>
      </c>
      <c r="M68" s="49">
        <v>10.713900000000001</v>
      </c>
      <c r="N68" s="49">
        <v>11303.164500000001</v>
      </c>
      <c r="O68" s="56">
        <v>40733.405339999998</v>
      </c>
      <c r="P68" s="35">
        <f>VLOOKUP(A68,'[1]midazolam SF'!$A$2:$M$272,13,0)</f>
        <v>580</v>
      </c>
      <c r="Q68" s="47">
        <v>14.823352</v>
      </c>
      <c r="R68" s="34">
        <f t="shared" si="15"/>
        <v>8597.5441599999995</v>
      </c>
      <c r="S68" s="50">
        <f>VLOOKUP(A68,'[1]atracurio 2.5 SF'!A67:M337,13,0)</f>
        <v>160</v>
      </c>
      <c r="T68" s="49">
        <v>10.192959999999999</v>
      </c>
      <c r="U68" s="54">
        <f t="shared" si="16"/>
        <v>1630.8735999999999</v>
      </c>
      <c r="V68" s="48">
        <f>VLOOKUP(A68,'[1]atracurio 5 SF'!A67:M337,13,0)</f>
        <v>140</v>
      </c>
      <c r="W68" s="47">
        <v>15.525040000000001</v>
      </c>
      <c r="X68" s="55">
        <f t="shared" si="17"/>
        <v>2173.5056</v>
      </c>
      <c r="Y68" s="50">
        <f>VLOOKUP(A68,'[1]rocuronio SF'!A67:M337,13,0)</f>
        <v>190</v>
      </c>
      <c r="Z68" s="49">
        <v>11.76314</v>
      </c>
      <c r="AA68" s="54">
        <f t="shared" si="18"/>
        <v>2234.9965999999999</v>
      </c>
      <c r="AB68" s="31">
        <f t="shared" si="19"/>
        <v>55370.32529999999</v>
      </c>
      <c r="AC68" s="50">
        <f>VLOOKUP(A68,'[1]propofol framp 20 SF'!A66:V335,22,0)</f>
        <v>1640</v>
      </c>
      <c r="AD68" s="53">
        <v>8.8693000000000008</v>
      </c>
      <c r="AE68" s="49">
        <f>VLOOKUP('Relatório Compra Internacional '!A68,'[1]propofol framp 20 SF'!A67:X336,24,0)</f>
        <v>14545.652000000002</v>
      </c>
      <c r="AF68" s="46">
        <f t="shared" si="20"/>
        <v>55279.057339999999</v>
      </c>
      <c r="AG68" s="52">
        <v>580</v>
      </c>
      <c r="AH68" s="47">
        <v>15.323912999999999</v>
      </c>
      <c r="AI68" s="47">
        <v>8887.8695399999997</v>
      </c>
      <c r="AJ68" s="51">
        <f t="shared" si="21"/>
        <v>17485.413699999997</v>
      </c>
      <c r="AK68" s="50">
        <v>1040</v>
      </c>
      <c r="AL68" s="49">
        <v>10.02177</v>
      </c>
      <c r="AM68" s="49">
        <v>10422.640799999999</v>
      </c>
      <c r="AN68" s="46">
        <f t="shared" si="22"/>
        <v>12053.5144</v>
      </c>
      <c r="AO68" s="48">
        <v>410</v>
      </c>
      <c r="AP68" s="47">
        <v>15.75999</v>
      </c>
      <c r="AQ68" s="47">
        <v>6461.5959000000003</v>
      </c>
      <c r="AR68" s="46">
        <f t="shared" si="23"/>
        <v>8635.1015000000007</v>
      </c>
      <c r="AS68" s="45">
        <f t="shared" si="24"/>
        <v>40317.758240000003</v>
      </c>
      <c r="AT68" s="74">
        <f t="shared" si="25"/>
        <v>95688.083539999992</v>
      </c>
      <c r="AU68" s="67">
        <f>VLOOKUP(A68,'[2]consolidado geral (2)'!$A$103:$AC$372,29,0)</f>
        <v>250</v>
      </c>
      <c r="AV68" s="47">
        <v>9.0511999999999997</v>
      </c>
      <c r="AW68" s="47">
        <f t="shared" ref="AW68:AW131" si="26">AU68*AV68</f>
        <v>2262.7999999999997</v>
      </c>
      <c r="AX68" s="79">
        <f t="shared" ref="AX68:AX131" si="27">X68+AQ68+AW68</f>
        <v>10897.9015</v>
      </c>
      <c r="AY68" s="76">
        <f t="shared" ref="AY68:AY131" si="28">AW68</f>
        <v>2262.7999999999997</v>
      </c>
      <c r="AZ68" s="21">
        <f t="shared" ref="AZ68:AZ131" si="29">AB68+AS68+AY68</f>
        <v>97950.883539999995</v>
      </c>
    </row>
    <row r="69" spans="1:52" ht="51" x14ac:dyDescent="0.25">
      <c r="A69" s="43">
        <v>2084473</v>
      </c>
      <c r="B69" s="43">
        <v>46392148000977</v>
      </c>
      <c r="C69" s="42" t="s">
        <v>390</v>
      </c>
      <c r="D69" s="60" t="s">
        <v>16</v>
      </c>
      <c r="E69" s="60" t="s">
        <v>267</v>
      </c>
      <c r="F69" s="60">
        <v>355030</v>
      </c>
      <c r="G69" s="60" t="s">
        <v>2</v>
      </c>
      <c r="H69" s="59" t="s">
        <v>1</v>
      </c>
      <c r="I69" s="58">
        <v>7185</v>
      </c>
      <c r="J69" s="49">
        <v>10.920311999999999</v>
      </c>
      <c r="K69" s="49">
        <v>78462.441719999988</v>
      </c>
      <c r="L69" s="57">
        <v>2815</v>
      </c>
      <c r="M69" s="49">
        <v>10.713900000000001</v>
      </c>
      <c r="N69" s="49">
        <v>30159.628500000003</v>
      </c>
      <c r="O69" s="56">
        <v>108622.07021999999</v>
      </c>
      <c r="P69" s="35">
        <f>VLOOKUP(A69,'[1]midazolam SF'!$A$2:$M$272,13,0)</f>
        <v>2330</v>
      </c>
      <c r="Q69" s="47">
        <v>14.823352</v>
      </c>
      <c r="R69" s="34">
        <f t="shared" si="15"/>
        <v>34538.410159999999</v>
      </c>
      <c r="S69" s="50">
        <f>VLOOKUP(A69,'[1]atracurio 2.5 SF'!A68:M338,13,0)</f>
        <v>2340</v>
      </c>
      <c r="T69" s="49">
        <v>10.192959999999999</v>
      </c>
      <c r="U69" s="54">
        <f t="shared" si="16"/>
        <v>23851.526399999999</v>
      </c>
      <c r="V69" s="48">
        <f>VLOOKUP(A69,'[1]atracurio 5 SF'!A68:M338,13,0)</f>
        <v>1580</v>
      </c>
      <c r="W69" s="47">
        <v>15.525040000000001</v>
      </c>
      <c r="X69" s="55">
        <f t="shared" si="17"/>
        <v>24529.563200000001</v>
      </c>
      <c r="Y69" s="50">
        <f>VLOOKUP(A69,'[1]rocuronio SF'!A68:M338,13,0)</f>
        <v>480</v>
      </c>
      <c r="Z69" s="49">
        <v>11.76314</v>
      </c>
      <c r="AA69" s="54">
        <f t="shared" si="18"/>
        <v>5646.3072000000002</v>
      </c>
      <c r="AB69" s="31">
        <f t="shared" si="19"/>
        <v>197187.87718000001</v>
      </c>
      <c r="AC69" s="50">
        <f>VLOOKUP(A69,'[1]propofol framp 20 SF'!A67:V336,22,0)</f>
        <v>4360</v>
      </c>
      <c r="AD69" s="53">
        <v>8.8693000000000008</v>
      </c>
      <c r="AE69" s="49">
        <f>VLOOKUP('Relatório Compra Internacional '!A69,'[1]propofol framp 20 SF'!A68:X337,24,0)</f>
        <v>38670.148000000001</v>
      </c>
      <c r="AF69" s="46">
        <f t="shared" si="20"/>
        <v>147292.21821999998</v>
      </c>
      <c r="AG69" s="52">
        <v>2330</v>
      </c>
      <c r="AH69" s="47">
        <v>15.323912999999999</v>
      </c>
      <c r="AI69" s="47">
        <v>35704.717290000001</v>
      </c>
      <c r="AJ69" s="51">
        <f t="shared" si="21"/>
        <v>70243.12745</v>
      </c>
      <c r="AK69" s="50">
        <v>15660</v>
      </c>
      <c r="AL69" s="49">
        <v>10.02177</v>
      </c>
      <c r="AM69" s="49">
        <v>156940.91820000001</v>
      </c>
      <c r="AN69" s="46">
        <f t="shared" si="22"/>
        <v>180792.44460000002</v>
      </c>
      <c r="AO69" s="48">
        <v>4580</v>
      </c>
      <c r="AP69" s="47">
        <v>15.75999</v>
      </c>
      <c r="AQ69" s="47">
        <v>72180.754199999996</v>
      </c>
      <c r="AR69" s="46">
        <f t="shared" si="23"/>
        <v>96710.3174</v>
      </c>
      <c r="AS69" s="45">
        <f t="shared" si="24"/>
        <v>303496.53769000003</v>
      </c>
      <c r="AT69" s="74">
        <f t="shared" si="25"/>
        <v>500684.41487000004</v>
      </c>
      <c r="AU69" s="67">
        <f>VLOOKUP(A69,'[2]consolidado geral (2)'!$A$103:$AC$372,29,0)</f>
        <v>2840</v>
      </c>
      <c r="AV69" s="47">
        <v>9.0511999999999997</v>
      </c>
      <c r="AW69" s="47">
        <f t="shared" si="26"/>
        <v>25705.407999999999</v>
      </c>
      <c r="AX69" s="79">
        <f t="shared" si="27"/>
        <v>122415.7254</v>
      </c>
      <c r="AY69" s="76">
        <f t="shared" si="28"/>
        <v>25705.407999999999</v>
      </c>
      <c r="AZ69" s="21">
        <f t="shared" si="29"/>
        <v>526389.82287000003</v>
      </c>
    </row>
    <row r="70" spans="1:52" ht="38.25" x14ac:dyDescent="0.25">
      <c r="A70" s="43">
        <v>2085976</v>
      </c>
      <c r="B70" s="43">
        <v>46523064000178</v>
      </c>
      <c r="C70" s="42" t="s">
        <v>389</v>
      </c>
      <c r="D70" s="60" t="s">
        <v>16</v>
      </c>
      <c r="E70" s="60" t="s">
        <v>388</v>
      </c>
      <c r="F70" s="60">
        <v>350900</v>
      </c>
      <c r="G70" s="60" t="s">
        <v>2</v>
      </c>
      <c r="H70" s="59" t="s">
        <v>1</v>
      </c>
      <c r="I70" s="58">
        <v>515</v>
      </c>
      <c r="J70" s="49">
        <v>10.920311999999999</v>
      </c>
      <c r="K70" s="49">
        <v>5623.9606799999992</v>
      </c>
      <c r="L70" s="57">
        <v>200</v>
      </c>
      <c r="M70" s="49">
        <v>10.713900000000001</v>
      </c>
      <c r="N70" s="49">
        <v>2142.7800000000002</v>
      </c>
      <c r="O70" s="56">
        <v>7766.740679999999</v>
      </c>
      <c r="P70" s="35">
        <f>VLOOKUP(A70,'[1]midazolam SF'!$A$2:$M$272,13,0)</f>
        <v>120</v>
      </c>
      <c r="Q70" s="47">
        <v>14.823352</v>
      </c>
      <c r="R70" s="34">
        <f t="shared" si="15"/>
        <v>1778.80224</v>
      </c>
      <c r="S70" s="50">
        <f>VLOOKUP(A70,'[1]atracurio 2.5 SF'!A69:M339,13,0)</f>
        <v>0</v>
      </c>
      <c r="T70" s="49">
        <v>10.192959999999999</v>
      </c>
      <c r="U70" s="54">
        <f t="shared" si="16"/>
        <v>0</v>
      </c>
      <c r="V70" s="48">
        <f>VLOOKUP(A70,'[1]atracurio 5 SF'!A69:M339,13,0)</f>
        <v>0</v>
      </c>
      <c r="W70" s="47">
        <v>15.525040000000001</v>
      </c>
      <c r="X70" s="55">
        <f t="shared" si="17"/>
        <v>0</v>
      </c>
      <c r="Y70" s="50">
        <f>VLOOKUP(A70,'[1]rocuronio SF'!A69:M339,13,0)</f>
        <v>0</v>
      </c>
      <c r="Z70" s="49">
        <v>11.76314</v>
      </c>
      <c r="AA70" s="54">
        <f t="shared" si="18"/>
        <v>0</v>
      </c>
      <c r="AB70" s="31">
        <f t="shared" si="19"/>
        <v>9545.5429199999999</v>
      </c>
      <c r="AC70" s="50">
        <f>VLOOKUP(A70,'[1]propofol framp 20 SF'!A68:V337,22,0)</f>
        <v>315</v>
      </c>
      <c r="AD70" s="53">
        <v>8.8693000000000008</v>
      </c>
      <c r="AE70" s="49">
        <f>VLOOKUP('Relatório Compra Internacional '!A70,'[1]propofol framp 20 SF'!A69:X338,24,0)</f>
        <v>2793.8295000000003</v>
      </c>
      <c r="AF70" s="46">
        <f t="shared" si="20"/>
        <v>10560.570179999999</v>
      </c>
      <c r="AG70" s="52">
        <v>110</v>
      </c>
      <c r="AH70" s="47">
        <v>15.323912999999999</v>
      </c>
      <c r="AI70" s="47">
        <v>1685.6304299999999</v>
      </c>
      <c r="AJ70" s="51">
        <f t="shared" si="21"/>
        <v>3464.4326700000001</v>
      </c>
      <c r="AK70" s="50">
        <v>0</v>
      </c>
      <c r="AL70" s="49">
        <v>10.02177</v>
      </c>
      <c r="AM70" s="49">
        <v>0</v>
      </c>
      <c r="AN70" s="46">
        <f t="shared" si="22"/>
        <v>0</v>
      </c>
      <c r="AO70" s="48">
        <v>0</v>
      </c>
      <c r="AP70" s="47">
        <v>15.75999</v>
      </c>
      <c r="AQ70" s="47">
        <v>0</v>
      </c>
      <c r="AR70" s="46">
        <f t="shared" si="23"/>
        <v>0</v>
      </c>
      <c r="AS70" s="45">
        <f t="shared" si="24"/>
        <v>4479.45993</v>
      </c>
      <c r="AT70" s="74">
        <f t="shared" si="25"/>
        <v>14025.002850000001</v>
      </c>
      <c r="AU70" s="67">
        <f>VLOOKUP(A70,'[2]consolidado geral (2)'!$A$103:$AC$372,29,0)</f>
        <v>0</v>
      </c>
      <c r="AV70" s="47">
        <v>9.0511999999999997</v>
      </c>
      <c r="AW70" s="47">
        <f t="shared" si="26"/>
        <v>0</v>
      </c>
      <c r="AX70" s="79">
        <f t="shared" si="27"/>
        <v>0</v>
      </c>
      <c r="AY70" s="76">
        <f t="shared" si="28"/>
        <v>0</v>
      </c>
      <c r="AZ70" s="21">
        <f t="shared" si="29"/>
        <v>14025.002850000001</v>
      </c>
    </row>
    <row r="71" spans="1:52" ht="38.25" x14ac:dyDescent="0.25">
      <c r="A71" s="43">
        <v>2087219</v>
      </c>
      <c r="B71" s="43" t="s">
        <v>387</v>
      </c>
      <c r="C71" s="63" t="s">
        <v>386</v>
      </c>
      <c r="D71" s="60" t="s">
        <v>40</v>
      </c>
      <c r="E71" s="60" t="s">
        <v>385</v>
      </c>
      <c r="F71" s="60">
        <v>350960</v>
      </c>
      <c r="G71" s="60" t="s">
        <v>2</v>
      </c>
      <c r="H71" s="59" t="s">
        <v>1</v>
      </c>
      <c r="I71" s="58">
        <v>350</v>
      </c>
      <c r="J71" s="49">
        <v>10.920311999999999</v>
      </c>
      <c r="K71" s="49">
        <v>3822.1091999999999</v>
      </c>
      <c r="L71" s="57">
        <v>140</v>
      </c>
      <c r="M71" s="49">
        <v>10.713900000000001</v>
      </c>
      <c r="N71" s="49">
        <v>1499.9460000000001</v>
      </c>
      <c r="O71" s="56">
        <v>5322.0551999999998</v>
      </c>
      <c r="P71" s="35">
        <f>VLOOKUP(A71,'[1]midazolam SF'!$A$2:$M$272,13,0)</f>
        <v>640</v>
      </c>
      <c r="Q71" s="47">
        <v>14.823352</v>
      </c>
      <c r="R71" s="34">
        <f t="shared" si="15"/>
        <v>9486.9452799999999</v>
      </c>
      <c r="S71" s="50">
        <f>VLOOKUP(A71,'[1]atracurio 2.5 SF'!A70:M340,13,0)</f>
        <v>60</v>
      </c>
      <c r="T71" s="49">
        <v>10.192959999999999</v>
      </c>
      <c r="U71" s="54">
        <f t="shared" si="16"/>
        <v>611.57759999999996</v>
      </c>
      <c r="V71" s="48">
        <f>VLOOKUP(A71,'[1]atracurio 5 SF'!A70:M340,13,0)</f>
        <v>120</v>
      </c>
      <c r="W71" s="47">
        <v>15.525040000000001</v>
      </c>
      <c r="X71" s="55">
        <f t="shared" si="17"/>
        <v>1863.0048000000002</v>
      </c>
      <c r="Y71" s="50">
        <f>VLOOKUP(A71,'[1]rocuronio SF'!A70:M340,13,0)</f>
        <v>280</v>
      </c>
      <c r="Z71" s="49">
        <v>11.76314</v>
      </c>
      <c r="AA71" s="54">
        <f t="shared" si="18"/>
        <v>3293.6792</v>
      </c>
      <c r="AB71" s="31">
        <f t="shared" si="19"/>
        <v>20577.262079999997</v>
      </c>
      <c r="AC71" s="50">
        <f>VLOOKUP(A71,'[1]propofol framp 20 SF'!A69:V338,22,0)</f>
        <v>215</v>
      </c>
      <c r="AD71" s="53">
        <v>8.8693000000000008</v>
      </c>
      <c r="AE71" s="49">
        <f>VLOOKUP('Relatório Compra Internacional '!A71,'[1]propofol framp 20 SF'!A70:X339,24,0)</f>
        <v>1906.8995000000002</v>
      </c>
      <c r="AF71" s="46">
        <f t="shared" si="20"/>
        <v>7228.9547000000002</v>
      </c>
      <c r="AG71" s="52">
        <v>640</v>
      </c>
      <c r="AH71" s="47">
        <v>15.323912999999999</v>
      </c>
      <c r="AI71" s="47">
        <v>9807.3043199999993</v>
      </c>
      <c r="AJ71" s="51">
        <f t="shared" si="21"/>
        <v>19294.249599999999</v>
      </c>
      <c r="AK71" s="50">
        <v>400</v>
      </c>
      <c r="AL71" s="49">
        <v>10.02177</v>
      </c>
      <c r="AM71" s="49">
        <v>4008.7080000000001</v>
      </c>
      <c r="AN71" s="46">
        <f t="shared" si="22"/>
        <v>4620.2856000000002</v>
      </c>
      <c r="AO71" s="48">
        <v>350</v>
      </c>
      <c r="AP71" s="47">
        <v>15.75999</v>
      </c>
      <c r="AQ71" s="47">
        <v>5515.9965000000002</v>
      </c>
      <c r="AR71" s="46">
        <f t="shared" si="23"/>
        <v>7379.0012999999999</v>
      </c>
      <c r="AS71" s="45">
        <f t="shared" si="24"/>
        <v>21238.908319999999</v>
      </c>
      <c r="AT71" s="74">
        <f t="shared" si="25"/>
        <v>41816.170399999995</v>
      </c>
      <c r="AU71" s="67">
        <f>VLOOKUP(A71,'[2]consolidado geral (2)'!$A$103:$AC$372,29,0)</f>
        <v>210</v>
      </c>
      <c r="AV71" s="47">
        <v>9.0511999999999997</v>
      </c>
      <c r="AW71" s="47">
        <f t="shared" si="26"/>
        <v>1900.752</v>
      </c>
      <c r="AX71" s="79">
        <f t="shared" si="27"/>
        <v>9279.7533000000003</v>
      </c>
      <c r="AY71" s="76">
        <f t="shared" si="28"/>
        <v>1900.752</v>
      </c>
      <c r="AZ71" s="21">
        <f t="shared" si="29"/>
        <v>43716.922399999996</v>
      </c>
    </row>
    <row r="72" spans="1:52" x14ac:dyDescent="0.25">
      <c r="A72" s="43">
        <v>2087618</v>
      </c>
      <c r="B72" s="43">
        <v>9627870000160</v>
      </c>
      <c r="C72" s="42" t="s">
        <v>384</v>
      </c>
      <c r="D72" s="60" t="s">
        <v>3</v>
      </c>
      <c r="E72" s="60" t="s">
        <v>383</v>
      </c>
      <c r="F72" s="60">
        <v>355700</v>
      </c>
      <c r="G72" s="60" t="s">
        <v>2</v>
      </c>
      <c r="H72" s="59" t="s">
        <v>1</v>
      </c>
      <c r="I72" s="58">
        <v>1495</v>
      </c>
      <c r="J72" s="49">
        <v>10.920311999999999</v>
      </c>
      <c r="K72" s="49">
        <v>16325.866439999998</v>
      </c>
      <c r="L72" s="57">
        <v>585</v>
      </c>
      <c r="M72" s="49">
        <v>10.713900000000001</v>
      </c>
      <c r="N72" s="49">
        <v>6267.6315000000004</v>
      </c>
      <c r="O72" s="56">
        <v>22593.497939999997</v>
      </c>
      <c r="P72" s="35">
        <f>VLOOKUP(A72,'[1]midazolam SF'!$A$2:$M$272,13,0)</f>
        <v>970</v>
      </c>
      <c r="Q72" s="47">
        <v>14.823352</v>
      </c>
      <c r="R72" s="34">
        <f t="shared" si="15"/>
        <v>14378.65144</v>
      </c>
      <c r="S72" s="50">
        <f>VLOOKUP(A72,'[1]atracurio 2.5 SF'!A71:M341,13,0)</f>
        <v>0</v>
      </c>
      <c r="T72" s="49">
        <v>10.192959999999999</v>
      </c>
      <c r="U72" s="54">
        <f t="shared" si="16"/>
        <v>0</v>
      </c>
      <c r="V72" s="48">
        <f>VLOOKUP(A72,'[1]atracurio 5 SF'!A71:M341,13,0)</f>
        <v>0</v>
      </c>
      <c r="W72" s="47">
        <v>15.525040000000001</v>
      </c>
      <c r="X72" s="55">
        <f t="shared" si="17"/>
        <v>0</v>
      </c>
      <c r="Y72" s="50">
        <f>VLOOKUP(A72,'[1]rocuronio SF'!A71:M341,13,0)</f>
        <v>640</v>
      </c>
      <c r="Z72" s="49">
        <v>11.76314</v>
      </c>
      <c r="AA72" s="54">
        <f t="shared" si="18"/>
        <v>7528.4096</v>
      </c>
      <c r="AB72" s="31">
        <f t="shared" si="19"/>
        <v>44500.558979999994</v>
      </c>
      <c r="AC72" s="50">
        <f>VLOOKUP(A72,'[1]propofol framp 20 SF'!A70:V339,22,0)</f>
        <v>910</v>
      </c>
      <c r="AD72" s="53">
        <v>8.8693000000000008</v>
      </c>
      <c r="AE72" s="49">
        <f>VLOOKUP('Relatório Compra Internacional '!A72,'[1]propofol framp 20 SF'!A71:X340,24,0)</f>
        <v>8071.063000000001</v>
      </c>
      <c r="AF72" s="46">
        <f t="shared" si="20"/>
        <v>30664.560939999999</v>
      </c>
      <c r="AG72" s="52">
        <v>970</v>
      </c>
      <c r="AH72" s="47">
        <v>15.323912999999999</v>
      </c>
      <c r="AI72" s="47">
        <v>14864.195609999999</v>
      </c>
      <c r="AJ72" s="51">
        <f t="shared" si="21"/>
        <v>29242.847049999997</v>
      </c>
      <c r="AK72" s="50">
        <v>0</v>
      </c>
      <c r="AL72" s="49">
        <v>10.02177</v>
      </c>
      <c r="AM72" s="49">
        <v>0</v>
      </c>
      <c r="AN72" s="46">
        <f t="shared" si="22"/>
        <v>0</v>
      </c>
      <c r="AO72" s="48">
        <v>0</v>
      </c>
      <c r="AP72" s="47">
        <v>15.75999</v>
      </c>
      <c r="AQ72" s="47">
        <v>0</v>
      </c>
      <c r="AR72" s="46">
        <f t="shared" si="23"/>
        <v>0</v>
      </c>
      <c r="AS72" s="45">
        <f t="shared" si="24"/>
        <v>22935.258610000001</v>
      </c>
      <c r="AT72" s="74">
        <f t="shared" si="25"/>
        <v>67435.817589999991</v>
      </c>
      <c r="AU72" s="67">
        <f>VLOOKUP(A72,'[2]consolidado geral (2)'!$A$103:$AC$372,29,0)</f>
        <v>0</v>
      </c>
      <c r="AV72" s="47">
        <v>9.0511999999999997</v>
      </c>
      <c r="AW72" s="47">
        <f t="shared" si="26"/>
        <v>0</v>
      </c>
      <c r="AX72" s="79">
        <f t="shared" si="27"/>
        <v>0</v>
      </c>
      <c r="AY72" s="76">
        <f t="shared" si="28"/>
        <v>0</v>
      </c>
      <c r="AZ72" s="21">
        <f t="shared" si="29"/>
        <v>67435.817589999991</v>
      </c>
    </row>
    <row r="73" spans="1:52" ht="38.25" x14ac:dyDescent="0.25">
      <c r="A73" s="43">
        <v>2087715</v>
      </c>
      <c r="B73" s="43">
        <v>13843145000104</v>
      </c>
      <c r="C73" s="42" t="s">
        <v>382</v>
      </c>
      <c r="D73" s="60" t="s">
        <v>40</v>
      </c>
      <c r="E73" s="60" t="s">
        <v>381</v>
      </c>
      <c r="F73" s="60">
        <v>351907</v>
      </c>
      <c r="G73" s="60" t="s">
        <v>2</v>
      </c>
      <c r="H73" s="59" t="s">
        <v>1</v>
      </c>
      <c r="I73" s="58">
        <v>1495</v>
      </c>
      <c r="J73" s="49">
        <v>10.920311999999999</v>
      </c>
      <c r="K73" s="49">
        <v>16325.866439999998</v>
      </c>
      <c r="L73" s="57">
        <v>585</v>
      </c>
      <c r="M73" s="49">
        <v>10.713900000000001</v>
      </c>
      <c r="N73" s="49">
        <v>6267.6315000000004</v>
      </c>
      <c r="O73" s="56">
        <v>22593.497939999997</v>
      </c>
      <c r="P73" s="35">
        <f>VLOOKUP(A73,'[1]midazolam SF'!$A$2:$M$272,13,0)</f>
        <v>1940</v>
      </c>
      <c r="Q73" s="47">
        <v>14.823352</v>
      </c>
      <c r="R73" s="34">
        <f t="shared" si="15"/>
        <v>28757.302879999999</v>
      </c>
      <c r="S73" s="50">
        <f>VLOOKUP(A73,'[1]atracurio 2.5 SF'!A72:M342,13,0)</f>
        <v>520</v>
      </c>
      <c r="T73" s="49">
        <v>10.192959999999999</v>
      </c>
      <c r="U73" s="54">
        <f t="shared" si="16"/>
        <v>5300.3391999999994</v>
      </c>
      <c r="V73" s="48">
        <f>VLOOKUP(A73,'[1]atracurio 5 SF'!A72:M342,13,0)</f>
        <v>700</v>
      </c>
      <c r="W73" s="47">
        <v>15.525040000000001</v>
      </c>
      <c r="X73" s="55">
        <f t="shared" si="17"/>
        <v>10867.528</v>
      </c>
      <c r="Y73" s="50">
        <f>VLOOKUP(A73,'[1]rocuronio SF'!A72:M342,13,0)</f>
        <v>1150</v>
      </c>
      <c r="Z73" s="49">
        <v>11.76314</v>
      </c>
      <c r="AA73" s="54">
        <f t="shared" si="18"/>
        <v>13527.611000000001</v>
      </c>
      <c r="AB73" s="31">
        <f t="shared" si="19"/>
        <v>81046.279020000002</v>
      </c>
      <c r="AC73" s="50">
        <f>VLOOKUP(A73,'[1]propofol framp 20 SF'!A71:V340,22,0)</f>
        <v>910</v>
      </c>
      <c r="AD73" s="53">
        <v>8.8693000000000008</v>
      </c>
      <c r="AE73" s="49">
        <f>VLOOKUP('Relatório Compra Internacional '!A73,'[1]propofol framp 20 SF'!A72:X341,24,0)</f>
        <v>8071.063000000001</v>
      </c>
      <c r="AF73" s="46">
        <f t="shared" si="20"/>
        <v>30664.560939999999</v>
      </c>
      <c r="AG73" s="52">
        <v>1940</v>
      </c>
      <c r="AH73" s="47">
        <v>15.323912999999999</v>
      </c>
      <c r="AI73" s="47">
        <v>29728.391219999998</v>
      </c>
      <c r="AJ73" s="51">
        <f t="shared" si="21"/>
        <v>58485.694099999993</v>
      </c>
      <c r="AK73" s="50">
        <v>3480</v>
      </c>
      <c r="AL73" s="49">
        <v>10.02177</v>
      </c>
      <c r="AM73" s="49">
        <v>34875.759599999998</v>
      </c>
      <c r="AN73" s="46">
        <f t="shared" si="22"/>
        <v>40176.0988</v>
      </c>
      <c r="AO73" s="48">
        <v>2040</v>
      </c>
      <c r="AP73" s="47">
        <v>15.75999</v>
      </c>
      <c r="AQ73" s="47">
        <v>32150.3796</v>
      </c>
      <c r="AR73" s="46">
        <f t="shared" si="23"/>
        <v>43017.907599999999</v>
      </c>
      <c r="AS73" s="45">
        <f t="shared" si="24"/>
        <v>104825.59342</v>
      </c>
      <c r="AT73" s="74">
        <f t="shared" si="25"/>
        <v>185871.87244000001</v>
      </c>
      <c r="AU73" s="67">
        <f>VLOOKUP(A73,'[2]consolidado geral (2)'!$A$103:$AC$372,29,0)</f>
        <v>1260</v>
      </c>
      <c r="AV73" s="47">
        <v>9.0511999999999997</v>
      </c>
      <c r="AW73" s="47">
        <f t="shared" si="26"/>
        <v>11404.511999999999</v>
      </c>
      <c r="AX73" s="79">
        <f t="shared" si="27"/>
        <v>54422.419599999994</v>
      </c>
      <c r="AY73" s="76">
        <f t="shared" si="28"/>
        <v>11404.511999999999</v>
      </c>
      <c r="AZ73" s="21">
        <f t="shared" si="29"/>
        <v>197276.38443999999</v>
      </c>
    </row>
    <row r="74" spans="1:52" ht="38.25" x14ac:dyDescent="0.25">
      <c r="A74" s="43">
        <v>2092395</v>
      </c>
      <c r="B74" s="43">
        <v>45355575000165</v>
      </c>
      <c r="C74" s="42" t="s">
        <v>380</v>
      </c>
      <c r="D74" s="60" t="s">
        <v>25</v>
      </c>
      <c r="E74" s="60" t="s">
        <v>379</v>
      </c>
      <c r="F74" s="60">
        <v>351930</v>
      </c>
      <c r="G74" s="60" t="s">
        <v>2</v>
      </c>
      <c r="H74" s="59" t="s">
        <v>1</v>
      </c>
      <c r="I74" s="58">
        <v>0</v>
      </c>
      <c r="J74" s="49">
        <v>10.920311999999999</v>
      </c>
      <c r="K74" s="49">
        <v>0</v>
      </c>
      <c r="L74" s="57">
        <v>0</v>
      </c>
      <c r="M74" s="49">
        <v>10.713900000000001</v>
      </c>
      <c r="N74" s="49">
        <v>0</v>
      </c>
      <c r="O74" s="56">
        <v>0</v>
      </c>
      <c r="P74" s="35">
        <f>VLOOKUP(A74,'[1]midazolam SF'!$A$2:$M$272,13,0)</f>
        <v>90</v>
      </c>
      <c r="Q74" s="47">
        <v>14.823352</v>
      </c>
      <c r="R74" s="34">
        <f t="shared" si="15"/>
        <v>1334.10168</v>
      </c>
      <c r="S74" s="50">
        <f>VLOOKUP(A74,'[1]atracurio 2.5 SF'!A73:M343,13,0)</f>
        <v>0</v>
      </c>
      <c r="T74" s="49">
        <v>10.192959999999999</v>
      </c>
      <c r="U74" s="54">
        <f t="shared" si="16"/>
        <v>0</v>
      </c>
      <c r="V74" s="48">
        <f>VLOOKUP(A74,'[1]atracurio 5 SF'!A73:M343,13,0)</f>
        <v>80</v>
      </c>
      <c r="W74" s="47">
        <v>15.525040000000001</v>
      </c>
      <c r="X74" s="55">
        <f t="shared" si="17"/>
        <v>1242.0032000000001</v>
      </c>
      <c r="Y74" s="50">
        <f>VLOOKUP(A74,'[1]rocuronio SF'!A73:M343,13,0)</f>
        <v>70</v>
      </c>
      <c r="Z74" s="49">
        <v>11.76314</v>
      </c>
      <c r="AA74" s="54">
        <f t="shared" si="18"/>
        <v>823.41980000000001</v>
      </c>
      <c r="AB74" s="31">
        <f t="shared" si="19"/>
        <v>3399.52468</v>
      </c>
      <c r="AC74" s="50">
        <f>VLOOKUP(A74,'[1]propofol framp 20 SF'!A72:V341,22,0)</f>
        <v>0</v>
      </c>
      <c r="AD74" s="53">
        <v>8.8693000000000008</v>
      </c>
      <c r="AE74" s="49">
        <f>VLOOKUP('Relatório Compra Internacional '!A74,'[1]propofol framp 20 SF'!A73:X342,24,0)</f>
        <v>0</v>
      </c>
      <c r="AF74" s="46">
        <f t="shared" si="20"/>
        <v>0</v>
      </c>
      <c r="AG74" s="52">
        <v>90</v>
      </c>
      <c r="AH74" s="47">
        <v>15.323912999999999</v>
      </c>
      <c r="AI74" s="47">
        <v>1379.1521699999998</v>
      </c>
      <c r="AJ74" s="51">
        <f t="shared" si="21"/>
        <v>2713.2538500000001</v>
      </c>
      <c r="AK74" s="50">
        <v>0</v>
      </c>
      <c r="AL74" s="49">
        <v>10.02177</v>
      </c>
      <c r="AM74" s="49">
        <v>0</v>
      </c>
      <c r="AN74" s="46">
        <f t="shared" si="22"/>
        <v>0</v>
      </c>
      <c r="AO74" s="48">
        <v>230</v>
      </c>
      <c r="AP74" s="47">
        <v>15.75999</v>
      </c>
      <c r="AQ74" s="47">
        <v>3624.7977000000001</v>
      </c>
      <c r="AR74" s="46">
        <f t="shared" si="23"/>
        <v>4866.8009000000002</v>
      </c>
      <c r="AS74" s="45">
        <f t="shared" si="24"/>
        <v>5003.9498700000004</v>
      </c>
      <c r="AT74" s="74">
        <f t="shared" si="25"/>
        <v>8403.4745500000008</v>
      </c>
      <c r="AU74" s="67">
        <f>VLOOKUP(A74,'[2]consolidado geral (2)'!$A$103:$AC$372,29,0)</f>
        <v>140</v>
      </c>
      <c r="AV74" s="47">
        <v>9.0511999999999997</v>
      </c>
      <c r="AW74" s="47">
        <f t="shared" si="26"/>
        <v>1267.1679999999999</v>
      </c>
      <c r="AX74" s="79">
        <f t="shared" si="27"/>
        <v>6133.9688999999998</v>
      </c>
      <c r="AY74" s="76">
        <f t="shared" si="28"/>
        <v>1267.1679999999999</v>
      </c>
      <c r="AZ74" s="21">
        <f t="shared" si="29"/>
        <v>9670.6425500000005</v>
      </c>
    </row>
    <row r="75" spans="1:52" ht="38.25" x14ac:dyDescent="0.25">
      <c r="A75" s="43">
        <v>2096196</v>
      </c>
      <c r="B75" s="43">
        <v>66518267001821</v>
      </c>
      <c r="C75" s="42" t="s">
        <v>378</v>
      </c>
      <c r="D75" s="60" t="s">
        <v>16</v>
      </c>
      <c r="E75" s="60" t="s">
        <v>377</v>
      </c>
      <c r="F75" s="60">
        <v>350920</v>
      </c>
      <c r="G75" s="60" t="s">
        <v>2</v>
      </c>
      <c r="H75" s="59" t="s">
        <v>1</v>
      </c>
      <c r="I75" s="58">
        <v>300</v>
      </c>
      <c r="J75" s="49">
        <v>10.920311999999999</v>
      </c>
      <c r="K75" s="49">
        <v>3276.0935999999997</v>
      </c>
      <c r="L75" s="57">
        <v>115</v>
      </c>
      <c r="M75" s="49">
        <v>10.713900000000001</v>
      </c>
      <c r="N75" s="49">
        <v>1232.0985000000001</v>
      </c>
      <c r="O75" s="56">
        <v>4508.1921000000002</v>
      </c>
      <c r="P75" s="35">
        <f>VLOOKUP(A75,'[1]midazolam SF'!$A$2:$M$272,13,0)</f>
        <v>100</v>
      </c>
      <c r="Q75" s="47">
        <v>14.823352</v>
      </c>
      <c r="R75" s="34">
        <f t="shared" si="15"/>
        <v>1482.3352</v>
      </c>
      <c r="S75" s="50">
        <f>VLOOKUP(A75,'[1]atracurio 2.5 SF'!A74:M344,13,0)</f>
        <v>0</v>
      </c>
      <c r="T75" s="49">
        <v>10.192959999999999</v>
      </c>
      <c r="U75" s="54">
        <f t="shared" si="16"/>
        <v>0</v>
      </c>
      <c r="V75" s="48">
        <f>VLOOKUP(A75,'[1]atracurio 5 SF'!A74:M344,13,0)</f>
        <v>90</v>
      </c>
      <c r="W75" s="47">
        <v>15.525040000000001</v>
      </c>
      <c r="X75" s="55">
        <f t="shared" si="17"/>
        <v>1397.2536</v>
      </c>
      <c r="Y75" s="50">
        <f>VLOOKUP(A75,'[1]rocuronio SF'!A74:M344,13,0)</f>
        <v>80</v>
      </c>
      <c r="Z75" s="49">
        <v>11.76314</v>
      </c>
      <c r="AA75" s="54">
        <f t="shared" si="18"/>
        <v>941.05119999999999</v>
      </c>
      <c r="AB75" s="31">
        <f t="shared" si="19"/>
        <v>8328.8320999999996</v>
      </c>
      <c r="AC75" s="50">
        <f>VLOOKUP(A75,'[1]propofol framp 20 SF'!A73:V342,22,0)</f>
        <v>180</v>
      </c>
      <c r="AD75" s="53">
        <v>8.8693000000000008</v>
      </c>
      <c r="AE75" s="49">
        <f>VLOOKUP('Relatório Compra Internacional '!A75,'[1]propofol framp 20 SF'!A74:X343,24,0)</f>
        <v>1596.4740000000002</v>
      </c>
      <c r="AF75" s="46">
        <f t="shared" si="20"/>
        <v>6104.6661000000004</v>
      </c>
      <c r="AG75" s="52">
        <v>90</v>
      </c>
      <c r="AH75" s="47">
        <v>15.323912999999999</v>
      </c>
      <c r="AI75" s="47">
        <v>1379.1521699999998</v>
      </c>
      <c r="AJ75" s="51">
        <f t="shared" si="21"/>
        <v>2861.4873699999998</v>
      </c>
      <c r="AK75" s="50">
        <v>0</v>
      </c>
      <c r="AL75" s="49">
        <v>10.02177</v>
      </c>
      <c r="AM75" s="49">
        <v>0</v>
      </c>
      <c r="AN75" s="46">
        <f t="shared" si="22"/>
        <v>0</v>
      </c>
      <c r="AO75" s="48">
        <v>250</v>
      </c>
      <c r="AP75" s="47">
        <v>15.75999</v>
      </c>
      <c r="AQ75" s="47">
        <v>3939.9974999999999</v>
      </c>
      <c r="AR75" s="46">
        <f t="shared" si="23"/>
        <v>5337.2510999999995</v>
      </c>
      <c r="AS75" s="45">
        <f t="shared" si="24"/>
        <v>6915.6236699999999</v>
      </c>
      <c r="AT75" s="74">
        <f t="shared" si="25"/>
        <v>15244.45577</v>
      </c>
      <c r="AU75" s="67">
        <f>VLOOKUP(A75,'[2]consolidado geral (2)'!$A$103:$AC$372,29,0)</f>
        <v>160</v>
      </c>
      <c r="AV75" s="47">
        <v>9.0511999999999997</v>
      </c>
      <c r="AW75" s="47">
        <f t="shared" si="26"/>
        <v>1448.192</v>
      </c>
      <c r="AX75" s="79">
        <f t="shared" si="27"/>
        <v>6785.4430999999995</v>
      </c>
      <c r="AY75" s="76">
        <f t="shared" si="28"/>
        <v>1448.192</v>
      </c>
      <c r="AZ75" s="21">
        <f t="shared" si="29"/>
        <v>16692.64777</v>
      </c>
    </row>
    <row r="76" spans="1:52" ht="25.5" x14ac:dyDescent="0.25">
      <c r="A76" s="43">
        <v>2096498</v>
      </c>
      <c r="B76" s="43">
        <v>59015438000196</v>
      </c>
      <c r="C76" s="42" t="s">
        <v>376</v>
      </c>
      <c r="D76" s="60" t="s">
        <v>91</v>
      </c>
      <c r="E76" s="60" t="s">
        <v>375</v>
      </c>
      <c r="F76" s="60">
        <v>353070</v>
      </c>
      <c r="G76" s="60" t="s">
        <v>2</v>
      </c>
      <c r="H76" s="59" t="s">
        <v>1</v>
      </c>
      <c r="I76" s="58">
        <v>0</v>
      </c>
      <c r="J76" s="49">
        <v>10.920311999999999</v>
      </c>
      <c r="K76" s="49">
        <v>0</v>
      </c>
      <c r="L76" s="57">
        <v>0</v>
      </c>
      <c r="M76" s="49">
        <v>10.713900000000001</v>
      </c>
      <c r="N76" s="49">
        <v>0</v>
      </c>
      <c r="O76" s="56">
        <v>0</v>
      </c>
      <c r="P76" s="35">
        <f>VLOOKUP(A76,'[1]midazolam SF'!$A$2:$M$272,13,0)</f>
        <v>1560</v>
      </c>
      <c r="Q76" s="47">
        <v>14.823352</v>
      </c>
      <c r="R76" s="34">
        <f t="shared" si="15"/>
        <v>23124.429120000001</v>
      </c>
      <c r="S76" s="50">
        <f>VLOOKUP(A76,'[1]atracurio 2.5 SF'!A75:M345,13,0)</f>
        <v>0</v>
      </c>
      <c r="T76" s="49">
        <v>10.192959999999999</v>
      </c>
      <c r="U76" s="54">
        <f t="shared" si="16"/>
        <v>0</v>
      </c>
      <c r="V76" s="48">
        <f>VLOOKUP(A76,'[1]atracurio 5 SF'!A75:M345,13,0)</f>
        <v>0</v>
      </c>
      <c r="W76" s="47">
        <v>15.525040000000001</v>
      </c>
      <c r="X76" s="55">
        <f t="shared" si="17"/>
        <v>0</v>
      </c>
      <c r="Y76" s="50">
        <f>VLOOKUP(A76,'[1]rocuronio SF'!A75:M345,13,0)</f>
        <v>0</v>
      </c>
      <c r="Z76" s="49">
        <v>11.76314</v>
      </c>
      <c r="AA76" s="54">
        <f t="shared" si="18"/>
        <v>0</v>
      </c>
      <c r="AB76" s="31">
        <f t="shared" si="19"/>
        <v>23124.429120000001</v>
      </c>
      <c r="AC76" s="50">
        <f>VLOOKUP(A76,'[1]propofol framp 20 SF'!A74:V343,22,0)</f>
        <v>0</v>
      </c>
      <c r="AD76" s="53">
        <v>8.8693000000000008</v>
      </c>
      <c r="AE76" s="49">
        <f>VLOOKUP('Relatório Compra Internacional '!A76,'[1]propofol framp 20 SF'!A75:X344,24,0)</f>
        <v>0</v>
      </c>
      <c r="AF76" s="46">
        <f t="shared" si="20"/>
        <v>0</v>
      </c>
      <c r="AG76" s="52">
        <v>1550</v>
      </c>
      <c r="AH76" s="47">
        <v>15.323912999999999</v>
      </c>
      <c r="AI76" s="47">
        <v>23752.065149999999</v>
      </c>
      <c r="AJ76" s="51">
        <f t="shared" si="21"/>
        <v>46876.494269999996</v>
      </c>
      <c r="AK76" s="50">
        <v>0</v>
      </c>
      <c r="AL76" s="49">
        <v>10.02177</v>
      </c>
      <c r="AM76" s="49">
        <v>0</v>
      </c>
      <c r="AN76" s="46">
        <f t="shared" si="22"/>
        <v>0</v>
      </c>
      <c r="AO76" s="48">
        <v>0</v>
      </c>
      <c r="AP76" s="47">
        <v>15.75999</v>
      </c>
      <c r="AQ76" s="47">
        <v>0</v>
      </c>
      <c r="AR76" s="46">
        <f t="shared" si="23"/>
        <v>0</v>
      </c>
      <c r="AS76" s="45">
        <f t="shared" si="24"/>
        <v>23752.065149999999</v>
      </c>
      <c r="AT76" s="74">
        <f t="shared" si="25"/>
        <v>46876.494269999996</v>
      </c>
      <c r="AU76" s="67">
        <f>VLOOKUP(A76,'[2]consolidado geral (2)'!$A$103:$AC$372,29,0)</f>
        <v>0</v>
      </c>
      <c r="AV76" s="47">
        <v>9.0511999999999997</v>
      </c>
      <c r="AW76" s="47">
        <f t="shared" si="26"/>
        <v>0</v>
      </c>
      <c r="AX76" s="79">
        <f t="shared" si="27"/>
        <v>0</v>
      </c>
      <c r="AY76" s="76">
        <f t="shared" si="28"/>
        <v>0</v>
      </c>
      <c r="AZ76" s="21">
        <f t="shared" si="29"/>
        <v>46876.494269999996</v>
      </c>
    </row>
    <row r="77" spans="1:52" ht="25.5" x14ac:dyDescent="0.25">
      <c r="A77" s="43">
        <v>2698471</v>
      </c>
      <c r="B77" s="43">
        <v>58200015000183</v>
      </c>
      <c r="C77" s="42" t="s">
        <v>374</v>
      </c>
      <c r="D77" s="60" t="s">
        <v>6</v>
      </c>
      <c r="E77" s="60" t="s">
        <v>5</v>
      </c>
      <c r="F77" s="60">
        <v>354850</v>
      </c>
      <c r="G77" s="60" t="s">
        <v>2</v>
      </c>
      <c r="H77" s="59" t="s">
        <v>1</v>
      </c>
      <c r="I77" s="58">
        <v>700</v>
      </c>
      <c r="J77" s="49">
        <v>10.920311999999999</v>
      </c>
      <c r="K77" s="49">
        <v>7644.2183999999997</v>
      </c>
      <c r="L77" s="57">
        <v>275</v>
      </c>
      <c r="M77" s="49">
        <v>10.713900000000001</v>
      </c>
      <c r="N77" s="49">
        <v>2946.3225000000002</v>
      </c>
      <c r="O77" s="56">
        <v>10590.5409</v>
      </c>
      <c r="P77" s="35">
        <f>VLOOKUP(A77,'[1]midazolam SF'!$A$2:$M$272,13,0)</f>
        <v>190</v>
      </c>
      <c r="Q77" s="47">
        <v>14.823352</v>
      </c>
      <c r="R77" s="34">
        <f t="shared" si="15"/>
        <v>2816.4368800000002</v>
      </c>
      <c r="S77" s="50">
        <f>VLOOKUP(A77,'[1]atracurio 2.5 SF'!A76:M346,13,0)</f>
        <v>170</v>
      </c>
      <c r="T77" s="49">
        <v>10.192959999999999</v>
      </c>
      <c r="U77" s="54">
        <f t="shared" si="16"/>
        <v>1732.8031999999998</v>
      </c>
      <c r="V77" s="48">
        <f>VLOOKUP(A77,'[1]atracurio 5 SF'!A76:M346,13,0)</f>
        <v>320</v>
      </c>
      <c r="W77" s="47">
        <v>15.525040000000001</v>
      </c>
      <c r="X77" s="55">
        <f t="shared" si="17"/>
        <v>4968.0128000000004</v>
      </c>
      <c r="Y77" s="50">
        <f>VLOOKUP(A77,'[1]rocuronio SF'!A76:M346,13,0)</f>
        <v>805</v>
      </c>
      <c r="Z77" s="49">
        <v>11.76314</v>
      </c>
      <c r="AA77" s="54">
        <f t="shared" si="18"/>
        <v>9469.3276999999998</v>
      </c>
      <c r="AB77" s="31">
        <f t="shared" si="19"/>
        <v>29577.121480000002</v>
      </c>
      <c r="AC77" s="50">
        <f>VLOOKUP(A77,'[1]propofol framp 20 SF'!A75:V344,22,0)</f>
        <v>425</v>
      </c>
      <c r="AD77" s="53">
        <v>8.8693000000000008</v>
      </c>
      <c r="AE77" s="49">
        <f>VLOOKUP('Relatório Compra Internacional '!A77,'[1]propofol framp 20 SF'!A76:X345,24,0)</f>
        <v>3769.4525000000003</v>
      </c>
      <c r="AF77" s="46">
        <f t="shared" si="20"/>
        <v>14359.993399999999</v>
      </c>
      <c r="AG77" s="52">
        <v>190</v>
      </c>
      <c r="AH77" s="47">
        <v>15.323912999999999</v>
      </c>
      <c r="AI77" s="47">
        <v>2911.5434700000001</v>
      </c>
      <c r="AJ77" s="51">
        <f t="shared" si="21"/>
        <v>5727.9803499999998</v>
      </c>
      <c r="AK77" s="50">
        <v>1150</v>
      </c>
      <c r="AL77" s="49">
        <v>10.02177</v>
      </c>
      <c r="AM77" s="49">
        <v>11525.0355</v>
      </c>
      <c r="AN77" s="46">
        <f t="shared" si="22"/>
        <v>13257.8387</v>
      </c>
      <c r="AO77" s="48">
        <v>920</v>
      </c>
      <c r="AP77" s="47">
        <v>15.75999</v>
      </c>
      <c r="AQ77" s="47">
        <v>14499.1908</v>
      </c>
      <c r="AR77" s="46">
        <f t="shared" si="23"/>
        <v>19467.203600000001</v>
      </c>
      <c r="AS77" s="45">
        <f t="shared" si="24"/>
        <v>32705.222270000002</v>
      </c>
      <c r="AT77" s="74">
        <f t="shared" si="25"/>
        <v>62282.34375</v>
      </c>
      <c r="AU77" s="67">
        <f>VLOOKUP(A77,'[2]consolidado geral (2)'!$A$103:$AC$372,29,0)</f>
        <v>560</v>
      </c>
      <c r="AV77" s="47">
        <v>9.0511999999999997</v>
      </c>
      <c r="AW77" s="47">
        <f t="shared" si="26"/>
        <v>5068.6719999999996</v>
      </c>
      <c r="AX77" s="79">
        <f t="shared" si="27"/>
        <v>24535.875599999999</v>
      </c>
      <c r="AY77" s="76">
        <f t="shared" si="28"/>
        <v>5068.6719999999996</v>
      </c>
      <c r="AZ77" s="21">
        <f t="shared" si="29"/>
        <v>67351.015750000006</v>
      </c>
    </row>
    <row r="78" spans="1:52" ht="38.25" x14ac:dyDescent="0.25">
      <c r="A78" s="43">
        <v>2716097</v>
      </c>
      <c r="B78" s="43">
        <v>61699567009068</v>
      </c>
      <c r="C78" s="42" t="s">
        <v>373</v>
      </c>
      <c r="D78" s="60" t="s">
        <v>6</v>
      </c>
      <c r="E78" s="60" t="s">
        <v>372</v>
      </c>
      <c r="F78" s="60">
        <v>354100</v>
      </c>
      <c r="G78" s="60" t="s">
        <v>2</v>
      </c>
      <c r="H78" s="59" t="s">
        <v>1</v>
      </c>
      <c r="I78" s="58">
        <v>5390</v>
      </c>
      <c r="J78" s="49">
        <v>10.920311999999999</v>
      </c>
      <c r="K78" s="49">
        <v>58860.481679999997</v>
      </c>
      <c r="L78" s="57">
        <v>2110</v>
      </c>
      <c r="M78" s="49">
        <v>10.713900000000001</v>
      </c>
      <c r="N78" s="49">
        <v>22606.329000000002</v>
      </c>
      <c r="O78" s="56">
        <v>81466.810679999995</v>
      </c>
      <c r="P78" s="35">
        <f>VLOOKUP(A78,'[1]midazolam SF'!$A$2:$M$272,13,0)</f>
        <v>2800</v>
      </c>
      <c r="Q78" s="47">
        <v>14.823352</v>
      </c>
      <c r="R78" s="34">
        <f t="shared" si="15"/>
        <v>41505.385600000001</v>
      </c>
      <c r="S78" s="50">
        <f>VLOOKUP(A78,'[1]atracurio 2.5 SF'!A77:M347,13,0)</f>
        <v>0</v>
      </c>
      <c r="T78" s="49">
        <v>10.192959999999999</v>
      </c>
      <c r="U78" s="54">
        <f t="shared" si="16"/>
        <v>0</v>
      </c>
      <c r="V78" s="48">
        <f>VLOOKUP(A78,'[1]atracurio 5 SF'!A77:M347,13,0)</f>
        <v>0</v>
      </c>
      <c r="W78" s="47">
        <v>15.525040000000001</v>
      </c>
      <c r="X78" s="55">
        <f t="shared" si="17"/>
        <v>0</v>
      </c>
      <c r="Y78" s="50">
        <f>VLOOKUP(A78,'[1]rocuronio SF'!A77:M347,13,0)</f>
        <v>0</v>
      </c>
      <c r="Z78" s="49">
        <v>11.76314</v>
      </c>
      <c r="AA78" s="54">
        <f t="shared" si="18"/>
        <v>0</v>
      </c>
      <c r="AB78" s="31">
        <f t="shared" si="19"/>
        <v>122972.19628</v>
      </c>
      <c r="AC78" s="50">
        <f>VLOOKUP(A78,'[1]propofol framp 20 SF'!A76:V345,22,0)</f>
        <v>3270</v>
      </c>
      <c r="AD78" s="53">
        <v>8.8693000000000008</v>
      </c>
      <c r="AE78" s="49">
        <f>VLOOKUP('Relatório Compra Internacional '!A78,'[1]propofol framp 20 SF'!A77:X346,24,0)</f>
        <v>29002.611000000004</v>
      </c>
      <c r="AF78" s="46">
        <f t="shared" si="20"/>
        <v>110469.42168</v>
      </c>
      <c r="AG78" s="52">
        <v>2800</v>
      </c>
      <c r="AH78" s="47">
        <v>15.323912999999999</v>
      </c>
      <c r="AI78" s="47">
        <v>42906.956399999995</v>
      </c>
      <c r="AJ78" s="51">
        <f t="shared" si="21"/>
        <v>84412.342000000004</v>
      </c>
      <c r="AK78" s="50">
        <v>0</v>
      </c>
      <c r="AL78" s="49">
        <v>10.02177</v>
      </c>
      <c r="AM78" s="49">
        <v>0</v>
      </c>
      <c r="AN78" s="46">
        <f t="shared" si="22"/>
        <v>0</v>
      </c>
      <c r="AO78" s="48">
        <v>0</v>
      </c>
      <c r="AP78" s="47">
        <v>15.75999</v>
      </c>
      <c r="AQ78" s="47">
        <v>0</v>
      </c>
      <c r="AR78" s="46">
        <f t="shared" si="23"/>
        <v>0</v>
      </c>
      <c r="AS78" s="45">
        <f t="shared" si="24"/>
        <v>71909.5674</v>
      </c>
      <c r="AT78" s="74">
        <f t="shared" si="25"/>
        <v>194881.76368</v>
      </c>
      <c r="AU78" s="67">
        <f>VLOOKUP(A78,'[2]consolidado geral (2)'!$A$103:$AC$372,29,0)</f>
        <v>0</v>
      </c>
      <c r="AV78" s="47">
        <v>9.0511999999999997</v>
      </c>
      <c r="AW78" s="47">
        <f t="shared" si="26"/>
        <v>0</v>
      </c>
      <c r="AX78" s="79">
        <f t="shared" si="27"/>
        <v>0</v>
      </c>
      <c r="AY78" s="76">
        <f t="shared" si="28"/>
        <v>0</v>
      </c>
      <c r="AZ78" s="21">
        <f t="shared" si="29"/>
        <v>194881.76368</v>
      </c>
    </row>
    <row r="79" spans="1:52" ht="63.75" x14ac:dyDescent="0.25">
      <c r="A79" s="43">
        <v>2749319</v>
      </c>
      <c r="B79" s="43">
        <v>61699567008924</v>
      </c>
      <c r="C79" s="42" t="s">
        <v>371</v>
      </c>
      <c r="D79" s="60" t="s">
        <v>54</v>
      </c>
      <c r="E79" s="60" t="s">
        <v>370</v>
      </c>
      <c r="F79" s="60">
        <v>355410</v>
      </c>
      <c r="G79" s="60" t="s">
        <v>2</v>
      </c>
      <c r="H79" s="59" t="s">
        <v>1</v>
      </c>
      <c r="I79" s="58">
        <v>155</v>
      </c>
      <c r="J79" s="49">
        <v>10.920311999999999</v>
      </c>
      <c r="K79" s="49">
        <v>1692.6483599999999</v>
      </c>
      <c r="L79" s="57">
        <v>60</v>
      </c>
      <c r="M79" s="49">
        <v>10.713900000000001</v>
      </c>
      <c r="N79" s="49">
        <v>642.83400000000006</v>
      </c>
      <c r="O79" s="56">
        <v>2335.48236</v>
      </c>
      <c r="P79" s="35">
        <f>VLOOKUP(A79,'[1]midazolam SF'!$A$2:$M$272,13,0)</f>
        <v>870</v>
      </c>
      <c r="Q79" s="47">
        <v>14.823352</v>
      </c>
      <c r="R79" s="34">
        <f t="shared" si="15"/>
        <v>12896.31624</v>
      </c>
      <c r="S79" s="50">
        <f>VLOOKUP(A79,'[1]atracurio 2.5 SF'!A78:M348,13,0)</f>
        <v>1270</v>
      </c>
      <c r="T79" s="49">
        <v>10.192959999999999</v>
      </c>
      <c r="U79" s="54">
        <f t="shared" si="16"/>
        <v>12945.0592</v>
      </c>
      <c r="V79" s="48">
        <f>VLOOKUP(A79,'[1]atracurio 5 SF'!A78:M348,13,0)</f>
        <v>850</v>
      </c>
      <c r="W79" s="47">
        <v>15.525040000000001</v>
      </c>
      <c r="X79" s="55">
        <f t="shared" si="17"/>
        <v>13196.284</v>
      </c>
      <c r="Y79" s="50">
        <f>VLOOKUP(A79,'[1]rocuronio SF'!A78:M348,13,0)</f>
        <v>775</v>
      </c>
      <c r="Z79" s="49">
        <v>11.76314</v>
      </c>
      <c r="AA79" s="54">
        <f t="shared" si="18"/>
        <v>9116.4334999999992</v>
      </c>
      <c r="AB79" s="31">
        <f t="shared" si="19"/>
        <v>50489.575299999997</v>
      </c>
      <c r="AC79" s="50">
        <f>VLOOKUP(A79,'[1]propofol framp 20 SF'!A77:V346,22,0)</f>
        <v>95</v>
      </c>
      <c r="AD79" s="53">
        <v>8.8693000000000008</v>
      </c>
      <c r="AE79" s="49">
        <f>VLOOKUP('Relatório Compra Internacional '!A79,'[1]propofol framp 20 SF'!A78:X347,24,0)</f>
        <v>842.58350000000007</v>
      </c>
      <c r="AF79" s="46">
        <f t="shared" si="20"/>
        <v>3178.0658600000002</v>
      </c>
      <c r="AG79" s="52">
        <v>870</v>
      </c>
      <c r="AH79" s="47">
        <v>15.323912999999999</v>
      </c>
      <c r="AI79" s="47">
        <v>13331.80431</v>
      </c>
      <c r="AJ79" s="51">
        <f t="shared" si="21"/>
        <v>26228.12055</v>
      </c>
      <c r="AK79" s="50">
        <v>8450</v>
      </c>
      <c r="AL79" s="49">
        <v>10.02177</v>
      </c>
      <c r="AM79" s="49">
        <v>84683.9565</v>
      </c>
      <c r="AN79" s="46">
        <f t="shared" si="22"/>
        <v>97629.015700000004</v>
      </c>
      <c r="AO79" s="48">
        <v>2480</v>
      </c>
      <c r="AP79" s="47">
        <v>15.75999</v>
      </c>
      <c r="AQ79" s="47">
        <v>39084.775200000004</v>
      </c>
      <c r="AR79" s="46">
        <f t="shared" si="23"/>
        <v>52281.059200000003</v>
      </c>
      <c r="AS79" s="45">
        <f t="shared" si="24"/>
        <v>137943.11950999999</v>
      </c>
      <c r="AT79" s="74">
        <f t="shared" si="25"/>
        <v>188432.69480999999</v>
      </c>
      <c r="AU79" s="67">
        <f>VLOOKUP(A79,'[2]consolidado geral (2)'!$A$103:$AC$372,29,0)</f>
        <v>1530</v>
      </c>
      <c r="AV79" s="47">
        <v>9.0511999999999997</v>
      </c>
      <c r="AW79" s="47">
        <f t="shared" si="26"/>
        <v>13848.335999999999</v>
      </c>
      <c r="AX79" s="79">
        <f t="shared" si="27"/>
        <v>66129.395199999999</v>
      </c>
      <c r="AY79" s="76">
        <f t="shared" si="28"/>
        <v>13848.335999999999</v>
      </c>
      <c r="AZ79" s="21">
        <f t="shared" si="29"/>
        <v>202281.03081</v>
      </c>
    </row>
    <row r="80" spans="1:52" ht="25.5" x14ac:dyDescent="0.25">
      <c r="A80" s="43">
        <v>2750538</v>
      </c>
      <c r="B80" s="43">
        <v>57326118000121</v>
      </c>
      <c r="C80" s="42" t="s">
        <v>369</v>
      </c>
      <c r="D80" s="60" t="s">
        <v>70</v>
      </c>
      <c r="E80" s="60" t="s">
        <v>368</v>
      </c>
      <c r="F80" s="60">
        <v>351990</v>
      </c>
      <c r="G80" s="60" t="s">
        <v>2</v>
      </c>
      <c r="H80" s="59" t="s">
        <v>1</v>
      </c>
      <c r="I80" s="58">
        <v>20</v>
      </c>
      <c r="J80" s="49">
        <v>10.920311999999999</v>
      </c>
      <c r="K80" s="49">
        <v>218.40623999999997</v>
      </c>
      <c r="L80" s="57">
        <v>5</v>
      </c>
      <c r="M80" s="49">
        <v>10.713900000000001</v>
      </c>
      <c r="N80" s="49">
        <v>53.569500000000005</v>
      </c>
      <c r="O80" s="56">
        <v>271.97573999999997</v>
      </c>
      <c r="P80" s="35">
        <f>VLOOKUP(A80,'[1]midazolam SF'!$A$2:$M$272,13,0)</f>
        <v>20</v>
      </c>
      <c r="Q80" s="47">
        <v>14.823352</v>
      </c>
      <c r="R80" s="34">
        <f t="shared" si="15"/>
        <v>296.46704</v>
      </c>
      <c r="S80" s="50">
        <f>VLOOKUP(A80,'[1]atracurio 2.5 SF'!A79:M349,13,0)</f>
        <v>0</v>
      </c>
      <c r="T80" s="49">
        <v>10.192959999999999</v>
      </c>
      <c r="U80" s="54">
        <f t="shared" si="16"/>
        <v>0</v>
      </c>
      <c r="V80" s="48">
        <f>VLOOKUP(A80,'[1]atracurio 5 SF'!A79:M349,13,0)</f>
        <v>0</v>
      </c>
      <c r="W80" s="47">
        <v>15.525040000000001</v>
      </c>
      <c r="X80" s="55">
        <f t="shared" si="17"/>
        <v>0</v>
      </c>
      <c r="Y80" s="50">
        <f>VLOOKUP(A80,'[1]rocuronio SF'!A79:M349,13,0)</f>
        <v>0</v>
      </c>
      <c r="Z80" s="49">
        <v>11.76314</v>
      </c>
      <c r="AA80" s="54">
        <f t="shared" si="18"/>
        <v>0</v>
      </c>
      <c r="AB80" s="31">
        <f t="shared" si="19"/>
        <v>568.44277999999997</v>
      </c>
      <c r="AC80" s="50">
        <f>VLOOKUP(A80,'[1]propofol framp 20 SF'!A78:V347,22,0)</f>
        <v>10</v>
      </c>
      <c r="AD80" s="53">
        <v>8.8693000000000008</v>
      </c>
      <c r="AE80" s="49">
        <f>VLOOKUP('Relatório Compra Internacional '!A80,'[1]propofol framp 20 SF'!A79:X348,24,0)</f>
        <v>88.693000000000012</v>
      </c>
      <c r="AF80" s="46">
        <f t="shared" si="20"/>
        <v>360.66873999999996</v>
      </c>
      <c r="AG80" s="52">
        <v>20</v>
      </c>
      <c r="AH80" s="47">
        <v>15.323912999999999</v>
      </c>
      <c r="AI80" s="47">
        <v>306.47825999999998</v>
      </c>
      <c r="AJ80" s="51">
        <f t="shared" si="21"/>
        <v>602.94529999999997</v>
      </c>
      <c r="AK80" s="50">
        <v>0</v>
      </c>
      <c r="AL80" s="49">
        <v>10.02177</v>
      </c>
      <c r="AM80" s="49">
        <v>0</v>
      </c>
      <c r="AN80" s="46">
        <f t="shared" si="22"/>
        <v>0</v>
      </c>
      <c r="AO80" s="48">
        <v>0</v>
      </c>
      <c r="AP80" s="47">
        <v>15.75999</v>
      </c>
      <c r="AQ80" s="47">
        <v>0</v>
      </c>
      <c r="AR80" s="46">
        <f t="shared" si="23"/>
        <v>0</v>
      </c>
      <c r="AS80" s="45">
        <f t="shared" si="24"/>
        <v>395.17125999999996</v>
      </c>
      <c r="AT80" s="74">
        <f t="shared" si="25"/>
        <v>963.61403999999993</v>
      </c>
      <c r="AU80" s="67">
        <f>VLOOKUP(A80,'[2]consolidado geral (2)'!$A$103:$AC$372,29,0)</f>
        <v>0</v>
      </c>
      <c r="AV80" s="47">
        <v>9.0511999999999997</v>
      </c>
      <c r="AW80" s="47">
        <f t="shared" si="26"/>
        <v>0</v>
      </c>
      <c r="AX80" s="79">
        <f t="shared" si="27"/>
        <v>0</v>
      </c>
      <c r="AY80" s="76">
        <f t="shared" si="28"/>
        <v>0</v>
      </c>
      <c r="AZ80" s="21">
        <f t="shared" si="29"/>
        <v>963.61403999999993</v>
      </c>
    </row>
    <row r="81" spans="1:52" ht="38.25" x14ac:dyDescent="0.25">
      <c r="A81" s="43">
        <v>2751860</v>
      </c>
      <c r="B81" s="43">
        <v>46392148001868</v>
      </c>
      <c r="C81" s="42" t="s">
        <v>367</v>
      </c>
      <c r="D81" s="60" t="s">
        <v>16</v>
      </c>
      <c r="E81" s="60" t="s">
        <v>267</v>
      </c>
      <c r="F81" s="60">
        <v>355030</v>
      </c>
      <c r="G81" s="60" t="s">
        <v>2</v>
      </c>
      <c r="H81" s="59" t="s">
        <v>1</v>
      </c>
      <c r="I81" s="58">
        <v>1020</v>
      </c>
      <c r="J81" s="49">
        <v>10.920311999999999</v>
      </c>
      <c r="K81" s="49">
        <v>11138.718239999998</v>
      </c>
      <c r="L81" s="57">
        <v>400</v>
      </c>
      <c r="M81" s="49">
        <v>10.713900000000001</v>
      </c>
      <c r="N81" s="49">
        <v>4285.5600000000004</v>
      </c>
      <c r="O81" s="56">
        <v>15424.27824</v>
      </c>
      <c r="P81" s="35">
        <f>VLOOKUP(A81,'[1]midazolam SF'!$A$2:$M$272,13,0)</f>
        <v>190</v>
      </c>
      <c r="Q81" s="47">
        <v>14.823352</v>
      </c>
      <c r="R81" s="34">
        <f t="shared" si="15"/>
        <v>2816.4368800000002</v>
      </c>
      <c r="S81" s="50">
        <f>VLOOKUP(A81,'[1]atracurio 2.5 SF'!A80:M350,13,0)</f>
        <v>0</v>
      </c>
      <c r="T81" s="49">
        <v>10.192959999999999</v>
      </c>
      <c r="U81" s="54">
        <f t="shared" si="16"/>
        <v>0</v>
      </c>
      <c r="V81" s="48">
        <f>VLOOKUP(A81,'[1]atracurio 5 SF'!A80:M350,13,0)</f>
        <v>110</v>
      </c>
      <c r="W81" s="47">
        <v>15.525040000000001</v>
      </c>
      <c r="X81" s="55">
        <f t="shared" si="17"/>
        <v>1707.7544</v>
      </c>
      <c r="Y81" s="50">
        <f>VLOOKUP(A81,'[1]rocuronio SF'!A80:M350,13,0)</f>
        <v>65</v>
      </c>
      <c r="Z81" s="49">
        <v>11.76314</v>
      </c>
      <c r="AA81" s="54">
        <f t="shared" si="18"/>
        <v>764.60410000000002</v>
      </c>
      <c r="AB81" s="31">
        <f t="shared" si="19"/>
        <v>20713.073620000003</v>
      </c>
      <c r="AC81" s="50">
        <f>VLOOKUP(A81,'[1]propofol framp 20 SF'!A79:V348,22,0)</f>
        <v>620</v>
      </c>
      <c r="AD81" s="53">
        <v>8.8693000000000008</v>
      </c>
      <c r="AE81" s="49">
        <f>VLOOKUP('Relatório Compra Internacional '!A81,'[1]propofol framp 20 SF'!A80:X349,24,0)</f>
        <v>5498.9660000000003</v>
      </c>
      <c r="AF81" s="46">
        <f t="shared" si="20"/>
        <v>20923.24424</v>
      </c>
      <c r="AG81" s="52">
        <v>190</v>
      </c>
      <c r="AH81" s="47">
        <v>15.323912999999999</v>
      </c>
      <c r="AI81" s="47">
        <v>2911.5434700000001</v>
      </c>
      <c r="AJ81" s="51">
        <f t="shared" si="21"/>
        <v>5727.9803499999998</v>
      </c>
      <c r="AK81" s="50">
        <v>0</v>
      </c>
      <c r="AL81" s="49">
        <v>10.02177</v>
      </c>
      <c r="AM81" s="49">
        <v>0</v>
      </c>
      <c r="AN81" s="46">
        <f t="shared" si="22"/>
        <v>0</v>
      </c>
      <c r="AO81" s="48">
        <v>310</v>
      </c>
      <c r="AP81" s="47">
        <v>15.75999</v>
      </c>
      <c r="AQ81" s="47">
        <v>4885.5969000000005</v>
      </c>
      <c r="AR81" s="46">
        <f t="shared" si="23"/>
        <v>6593.3513000000003</v>
      </c>
      <c r="AS81" s="45">
        <f t="shared" si="24"/>
        <v>13296.106370000001</v>
      </c>
      <c r="AT81" s="74">
        <f t="shared" si="25"/>
        <v>34009.179990000004</v>
      </c>
      <c r="AU81" s="67">
        <f>VLOOKUP(A81,'[2]consolidado geral (2)'!$A$103:$AC$372,29,0)</f>
        <v>180</v>
      </c>
      <c r="AV81" s="47">
        <v>9.0511999999999997</v>
      </c>
      <c r="AW81" s="47">
        <f t="shared" si="26"/>
        <v>1629.2159999999999</v>
      </c>
      <c r="AX81" s="79">
        <f t="shared" si="27"/>
        <v>8222.5673000000006</v>
      </c>
      <c r="AY81" s="76">
        <f t="shared" si="28"/>
        <v>1629.2159999999999</v>
      </c>
      <c r="AZ81" s="21">
        <f t="shared" si="29"/>
        <v>35638.395990000005</v>
      </c>
    </row>
    <row r="82" spans="1:52" ht="25.5" x14ac:dyDescent="0.25">
      <c r="A82" s="43">
        <v>2751925</v>
      </c>
      <c r="B82" s="43">
        <v>11344038000106</v>
      </c>
      <c r="C82" s="42" t="s">
        <v>366</v>
      </c>
      <c r="D82" s="60" t="s">
        <v>16</v>
      </c>
      <c r="E82" s="60" t="s">
        <v>267</v>
      </c>
      <c r="F82" s="60">
        <v>355030</v>
      </c>
      <c r="G82" s="60" t="s">
        <v>2</v>
      </c>
      <c r="H82" s="59" t="s">
        <v>1</v>
      </c>
      <c r="I82" s="58">
        <v>0</v>
      </c>
      <c r="J82" s="49">
        <v>10.920311999999999</v>
      </c>
      <c r="K82" s="49">
        <v>0</v>
      </c>
      <c r="L82" s="57">
        <v>0</v>
      </c>
      <c r="M82" s="49">
        <v>10.713900000000001</v>
      </c>
      <c r="N82" s="49">
        <v>0</v>
      </c>
      <c r="O82" s="56">
        <v>0</v>
      </c>
      <c r="P82" s="35">
        <f>VLOOKUP(A82,'[1]midazolam SF'!$A$2:$M$272,13,0)</f>
        <v>20</v>
      </c>
      <c r="Q82" s="47">
        <v>14.823352</v>
      </c>
      <c r="R82" s="34">
        <f t="shared" si="15"/>
        <v>296.46704</v>
      </c>
      <c r="S82" s="50">
        <f>VLOOKUP(A82,'[1]atracurio 2.5 SF'!A81:M351,13,0)</f>
        <v>0</v>
      </c>
      <c r="T82" s="49">
        <v>10.192959999999999</v>
      </c>
      <c r="U82" s="54">
        <f t="shared" si="16"/>
        <v>0</v>
      </c>
      <c r="V82" s="48">
        <f>VLOOKUP(A82,'[1]atracurio 5 SF'!A81:M351,13,0)</f>
        <v>0</v>
      </c>
      <c r="W82" s="47">
        <v>15.525040000000001</v>
      </c>
      <c r="X82" s="55">
        <f t="shared" si="17"/>
        <v>0</v>
      </c>
      <c r="Y82" s="50">
        <f>VLOOKUP(A82,'[1]rocuronio SF'!A81:M351,13,0)</f>
        <v>15</v>
      </c>
      <c r="Z82" s="49">
        <v>11.76314</v>
      </c>
      <c r="AA82" s="54">
        <f t="shared" si="18"/>
        <v>176.44710000000001</v>
      </c>
      <c r="AB82" s="31">
        <f t="shared" si="19"/>
        <v>472.91413999999997</v>
      </c>
      <c r="AC82" s="50">
        <f>VLOOKUP(A82,'[1]propofol framp 20 SF'!A80:V349,22,0)</f>
        <v>0</v>
      </c>
      <c r="AD82" s="53">
        <v>8.8693000000000008</v>
      </c>
      <c r="AE82" s="49">
        <f>VLOOKUP('Relatório Compra Internacional '!A82,'[1]propofol framp 20 SF'!A81:X350,24,0)</f>
        <v>0</v>
      </c>
      <c r="AF82" s="46">
        <f t="shared" si="20"/>
        <v>0</v>
      </c>
      <c r="AG82" s="52">
        <v>20</v>
      </c>
      <c r="AH82" s="47">
        <v>15.323912999999999</v>
      </c>
      <c r="AI82" s="47">
        <v>306.47825999999998</v>
      </c>
      <c r="AJ82" s="51">
        <f t="shared" si="21"/>
        <v>602.94529999999997</v>
      </c>
      <c r="AK82" s="50">
        <v>0</v>
      </c>
      <c r="AL82" s="49">
        <v>10.02177</v>
      </c>
      <c r="AM82" s="49">
        <v>0</v>
      </c>
      <c r="AN82" s="46">
        <f t="shared" si="22"/>
        <v>0</v>
      </c>
      <c r="AO82" s="48">
        <v>0</v>
      </c>
      <c r="AP82" s="47">
        <v>15.75999</v>
      </c>
      <c r="AQ82" s="47">
        <v>0</v>
      </c>
      <c r="AR82" s="46">
        <f t="shared" si="23"/>
        <v>0</v>
      </c>
      <c r="AS82" s="45">
        <f t="shared" si="24"/>
        <v>306.47825999999998</v>
      </c>
      <c r="AT82" s="74">
        <f t="shared" si="25"/>
        <v>779.39239999999995</v>
      </c>
      <c r="AU82" s="67">
        <f>VLOOKUP(A82,'[2]consolidado geral (2)'!$A$103:$AC$372,29,0)</f>
        <v>0</v>
      </c>
      <c r="AV82" s="47">
        <v>9.0511999999999997</v>
      </c>
      <c r="AW82" s="47">
        <f t="shared" si="26"/>
        <v>0</v>
      </c>
      <c r="AX82" s="79">
        <f t="shared" si="27"/>
        <v>0</v>
      </c>
      <c r="AY82" s="76">
        <f t="shared" si="28"/>
        <v>0</v>
      </c>
      <c r="AZ82" s="21">
        <f t="shared" si="29"/>
        <v>779.39239999999995</v>
      </c>
    </row>
    <row r="83" spans="1:52" ht="51" x14ac:dyDescent="0.25">
      <c r="A83" s="43">
        <v>2751976</v>
      </c>
      <c r="B83" s="43">
        <v>60742616001565</v>
      </c>
      <c r="C83" s="42" t="s">
        <v>365</v>
      </c>
      <c r="D83" s="60" t="s">
        <v>16</v>
      </c>
      <c r="E83" s="60" t="s">
        <v>267</v>
      </c>
      <c r="F83" s="60">
        <v>355030</v>
      </c>
      <c r="G83" s="60" t="s">
        <v>2</v>
      </c>
      <c r="H83" s="59" t="s">
        <v>1</v>
      </c>
      <c r="I83" s="58">
        <v>1495</v>
      </c>
      <c r="J83" s="49">
        <v>10.920311999999999</v>
      </c>
      <c r="K83" s="49">
        <v>16325.866439999998</v>
      </c>
      <c r="L83" s="57">
        <v>585</v>
      </c>
      <c r="M83" s="49">
        <v>10.713900000000001</v>
      </c>
      <c r="N83" s="49">
        <v>6267.6315000000004</v>
      </c>
      <c r="O83" s="56">
        <v>22593.497939999997</v>
      </c>
      <c r="P83" s="35">
        <f>VLOOKUP(A83,'[1]midazolam SF'!$A$2:$M$272,13,0)</f>
        <v>1170</v>
      </c>
      <c r="Q83" s="47">
        <v>14.823352</v>
      </c>
      <c r="R83" s="34">
        <f t="shared" si="15"/>
        <v>17343.321840000001</v>
      </c>
      <c r="S83" s="50">
        <f>VLOOKUP(A83,'[1]atracurio 2.5 SF'!A82:M352,13,0)</f>
        <v>160</v>
      </c>
      <c r="T83" s="49">
        <v>10.192959999999999</v>
      </c>
      <c r="U83" s="54">
        <f t="shared" si="16"/>
        <v>1630.8735999999999</v>
      </c>
      <c r="V83" s="48">
        <f>VLOOKUP(A83,'[1]atracurio 5 SF'!A82:M352,13,0)</f>
        <v>0</v>
      </c>
      <c r="W83" s="47">
        <v>15.525040000000001</v>
      </c>
      <c r="X83" s="55">
        <f t="shared" si="17"/>
        <v>0</v>
      </c>
      <c r="Y83" s="50">
        <f>VLOOKUP(A83,'[1]rocuronio SF'!A82:M352,13,0)</f>
        <v>130</v>
      </c>
      <c r="Z83" s="49">
        <v>11.76314</v>
      </c>
      <c r="AA83" s="54">
        <f t="shared" si="18"/>
        <v>1529.2082</v>
      </c>
      <c r="AB83" s="31">
        <f t="shared" si="19"/>
        <v>43096.901579999998</v>
      </c>
      <c r="AC83" s="50">
        <f>VLOOKUP(A83,'[1]propofol framp 20 SF'!A81:V350,22,0)</f>
        <v>910</v>
      </c>
      <c r="AD83" s="53">
        <v>8.8693000000000008</v>
      </c>
      <c r="AE83" s="49">
        <f>VLOOKUP('Relatório Compra Internacional '!A83,'[1]propofol framp 20 SF'!A82:X351,24,0)</f>
        <v>8071.063000000001</v>
      </c>
      <c r="AF83" s="46">
        <f t="shared" si="20"/>
        <v>30664.560939999999</v>
      </c>
      <c r="AG83" s="52">
        <v>1160</v>
      </c>
      <c r="AH83" s="47">
        <v>15.323912999999999</v>
      </c>
      <c r="AI83" s="47">
        <v>17775.739079999999</v>
      </c>
      <c r="AJ83" s="51">
        <f t="shared" si="21"/>
        <v>35119.060920000004</v>
      </c>
      <c r="AK83" s="50">
        <v>1040</v>
      </c>
      <c r="AL83" s="49">
        <v>10.02177</v>
      </c>
      <c r="AM83" s="49">
        <v>10422.640799999999</v>
      </c>
      <c r="AN83" s="46">
        <f t="shared" si="22"/>
        <v>12053.5144</v>
      </c>
      <c r="AO83" s="48">
        <v>0</v>
      </c>
      <c r="AP83" s="47">
        <v>15.75999</v>
      </c>
      <c r="AQ83" s="47">
        <v>0</v>
      </c>
      <c r="AR83" s="46">
        <f t="shared" si="23"/>
        <v>0</v>
      </c>
      <c r="AS83" s="45">
        <f t="shared" si="24"/>
        <v>36269.442880000002</v>
      </c>
      <c r="AT83" s="74">
        <f t="shared" si="25"/>
        <v>79366.344459999993</v>
      </c>
      <c r="AU83" s="67">
        <f>VLOOKUP(A83,'[2]consolidado geral (2)'!$A$103:$AC$372,29,0)</f>
        <v>0</v>
      </c>
      <c r="AV83" s="47">
        <v>9.0511999999999997</v>
      </c>
      <c r="AW83" s="47">
        <f t="shared" si="26"/>
        <v>0</v>
      </c>
      <c r="AX83" s="79">
        <f t="shared" si="27"/>
        <v>0</v>
      </c>
      <c r="AY83" s="76">
        <f t="shared" si="28"/>
        <v>0</v>
      </c>
      <c r="AZ83" s="21">
        <f t="shared" si="29"/>
        <v>79366.344459999993</v>
      </c>
    </row>
    <row r="84" spans="1:52" ht="38.25" x14ac:dyDescent="0.25">
      <c r="A84" s="43">
        <v>2786680</v>
      </c>
      <c r="B84" s="43">
        <v>46392148003054</v>
      </c>
      <c r="C84" s="42" t="s">
        <v>364</v>
      </c>
      <c r="D84" s="60" t="s">
        <v>16</v>
      </c>
      <c r="E84" s="60" t="s">
        <v>267</v>
      </c>
      <c r="F84" s="60">
        <v>355030</v>
      </c>
      <c r="G84" s="60" t="s">
        <v>2</v>
      </c>
      <c r="H84" s="59" t="s">
        <v>1</v>
      </c>
      <c r="I84" s="58">
        <v>1415</v>
      </c>
      <c r="J84" s="49">
        <v>10.920311999999999</v>
      </c>
      <c r="K84" s="49">
        <v>15452.241479999999</v>
      </c>
      <c r="L84" s="57">
        <v>555</v>
      </c>
      <c r="M84" s="49">
        <v>10.713900000000001</v>
      </c>
      <c r="N84" s="49">
        <v>5946.2145</v>
      </c>
      <c r="O84" s="56">
        <v>21398.455979999999</v>
      </c>
      <c r="P84" s="35">
        <f>VLOOKUP(A84,'[1]midazolam SF'!$A$2:$M$272,13,0)</f>
        <v>1440</v>
      </c>
      <c r="Q84" s="47">
        <v>14.823352</v>
      </c>
      <c r="R84" s="34">
        <f t="shared" si="15"/>
        <v>21345.62688</v>
      </c>
      <c r="S84" s="50">
        <f>VLOOKUP(A84,'[1]atracurio 2.5 SF'!A83:M353,13,0)</f>
        <v>770</v>
      </c>
      <c r="T84" s="49">
        <v>10.192959999999999</v>
      </c>
      <c r="U84" s="54">
        <f t="shared" si="16"/>
        <v>7848.5791999999992</v>
      </c>
      <c r="V84" s="48">
        <f>VLOOKUP(A84,'[1]atracurio 5 SF'!A83:M353,13,0)</f>
        <v>520</v>
      </c>
      <c r="W84" s="47">
        <v>15.525040000000001</v>
      </c>
      <c r="X84" s="55">
        <f t="shared" si="17"/>
        <v>8073.0208000000002</v>
      </c>
      <c r="Y84" s="50">
        <f>VLOOKUP(A84,'[1]rocuronio SF'!A83:M353,13,0)</f>
        <v>445</v>
      </c>
      <c r="Z84" s="49">
        <v>11.76314</v>
      </c>
      <c r="AA84" s="54">
        <f t="shared" si="18"/>
        <v>5234.5973000000004</v>
      </c>
      <c r="AB84" s="31">
        <f t="shared" si="19"/>
        <v>63900.280159999995</v>
      </c>
      <c r="AC84" s="50">
        <f>VLOOKUP(A84,'[1]propofol framp 20 SF'!A82:V351,22,0)</f>
        <v>860</v>
      </c>
      <c r="AD84" s="53">
        <v>8.8693000000000008</v>
      </c>
      <c r="AE84" s="49">
        <f>VLOOKUP('Relatório Compra Internacional '!A84,'[1]propofol framp 20 SF'!A83:X352,24,0)</f>
        <v>7627.5980000000009</v>
      </c>
      <c r="AF84" s="46">
        <f t="shared" si="20"/>
        <v>29026.053980000001</v>
      </c>
      <c r="AG84" s="52">
        <v>1440</v>
      </c>
      <c r="AH84" s="47">
        <v>15.323912999999999</v>
      </c>
      <c r="AI84" s="47">
        <v>22066.434719999997</v>
      </c>
      <c r="AJ84" s="51">
        <f t="shared" si="21"/>
        <v>43412.061600000001</v>
      </c>
      <c r="AK84" s="50">
        <v>5138</v>
      </c>
      <c r="AL84" s="49">
        <v>10.02177</v>
      </c>
      <c r="AM84" s="49">
        <v>51491.85426</v>
      </c>
      <c r="AN84" s="46">
        <f t="shared" si="22"/>
        <v>59340.43346</v>
      </c>
      <c r="AO84" s="48">
        <v>1500</v>
      </c>
      <c r="AP84" s="47">
        <v>15.75999</v>
      </c>
      <c r="AQ84" s="47">
        <v>23639.985000000001</v>
      </c>
      <c r="AR84" s="46">
        <f t="shared" si="23"/>
        <v>31713.005799999999</v>
      </c>
      <c r="AS84" s="45">
        <f t="shared" si="24"/>
        <v>104825.87198</v>
      </c>
      <c r="AT84" s="74">
        <f t="shared" si="25"/>
        <v>168726.15213999999</v>
      </c>
      <c r="AU84" s="67">
        <f>VLOOKUP(A84,'[2]consolidado geral (2)'!$A$103:$AC$372,29,0)</f>
        <v>935</v>
      </c>
      <c r="AV84" s="47">
        <v>9.0511999999999997</v>
      </c>
      <c r="AW84" s="47">
        <f t="shared" si="26"/>
        <v>8462.8719999999994</v>
      </c>
      <c r="AX84" s="79">
        <f t="shared" si="27"/>
        <v>40175.877800000002</v>
      </c>
      <c r="AY84" s="76">
        <f t="shared" si="28"/>
        <v>8462.8719999999994</v>
      </c>
      <c r="AZ84" s="21">
        <f t="shared" si="29"/>
        <v>177189.02413999999</v>
      </c>
    </row>
    <row r="85" spans="1:52" ht="38.25" x14ac:dyDescent="0.25">
      <c r="A85" s="43">
        <v>2789353</v>
      </c>
      <c r="B85" s="43" t="s">
        <v>363</v>
      </c>
      <c r="C85" s="63" t="s">
        <v>362</v>
      </c>
      <c r="D85" s="60" t="s">
        <v>6</v>
      </c>
      <c r="E85" s="60" t="s">
        <v>60</v>
      </c>
      <c r="F85" s="60">
        <v>351870</v>
      </c>
      <c r="G85" s="60" t="s">
        <v>2</v>
      </c>
      <c r="H85" s="59" t="s">
        <v>1</v>
      </c>
      <c r="I85" s="58">
        <v>2095</v>
      </c>
      <c r="J85" s="49">
        <v>10.920311999999999</v>
      </c>
      <c r="K85" s="49">
        <v>22878.053639999998</v>
      </c>
      <c r="L85" s="57">
        <v>820</v>
      </c>
      <c r="M85" s="49">
        <v>10.713900000000001</v>
      </c>
      <c r="N85" s="49">
        <v>8785.398000000001</v>
      </c>
      <c r="O85" s="56">
        <v>31663.451639999999</v>
      </c>
      <c r="P85" s="35">
        <f>VLOOKUP(A85,'[1]midazolam SF'!$A$2:$M$272,13,0)</f>
        <v>970</v>
      </c>
      <c r="Q85" s="47">
        <v>14.823352</v>
      </c>
      <c r="R85" s="34">
        <f t="shared" si="15"/>
        <v>14378.65144</v>
      </c>
      <c r="S85" s="50">
        <f>VLOOKUP(A85,'[1]atracurio 2.5 SF'!A84:M354,13,0)</f>
        <v>0</v>
      </c>
      <c r="T85" s="49">
        <v>10.192959999999999</v>
      </c>
      <c r="U85" s="54">
        <f t="shared" si="16"/>
        <v>0</v>
      </c>
      <c r="V85" s="48">
        <f>VLOOKUP(A85,'[1]atracurio 5 SF'!A84:M354,13,0)</f>
        <v>0</v>
      </c>
      <c r="W85" s="47">
        <v>15.525040000000001</v>
      </c>
      <c r="X85" s="55">
        <f t="shared" si="17"/>
        <v>0</v>
      </c>
      <c r="Y85" s="50">
        <f>VLOOKUP(A85,'[1]rocuronio SF'!A84:M354,13,0)</f>
        <v>25</v>
      </c>
      <c r="Z85" s="49">
        <v>11.76314</v>
      </c>
      <c r="AA85" s="54">
        <f t="shared" si="18"/>
        <v>294.07850000000002</v>
      </c>
      <c r="AB85" s="31">
        <f t="shared" si="19"/>
        <v>46336.181580000004</v>
      </c>
      <c r="AC85" s="50">
        <f>VLOOKUP(A85,'[1]propofol framp 20 SF'!A83:V352,22,0)</f>
        <v>1275</v>
      </c>
      <c r="AD85" s="53">
        <v>8.8693000000000008</v>
      </c>
      <c r="AE85" s="49">
        <f>VLOOKUP('Relatório Compra Internacional '!A85,'[1]propofol framp 20 SF'!A84:X353,24,0)</f>
        <v>11308.357500000002</v>
      </c>
      <c r="AF85" s="46">
        <f t="shared" si="20"/>
        <v>42971.809139999998</v>
      </c>
      <c r="AG85" s="52">
        <v>970</v>
      </c>
      <c r="AH85" s="47">
        <v>15.323912999999999</v>
      </c>
      <c r="AI85" s="47">
        <v>14864.195609999999</v>
      </c>
      <c r="AJ85" s="51">
        <f t="shared" si="21"/>
        <v>29242.847049999997</v>
      </c>
      <c r="AK85" s="50">
        <v>0</v>
      </c>
      <c r="AL85" s="49">
        <v>10.02177</v>
      </c>
      <c r="AM85" s="49">
        <v>0</v>
      </c>
      <c r="AN85" s="46">
        <f t="shared" si="22"/>
        <v>0</v>
      </c>
      <c r="AO85" s="48">
        <v>0</v>
      </c>
      <c r="AP85" s="47">
        <v>15.75999</v>
      </c>
      <c r="AQ85" s="47">
        <v>0</v>
      </c>
      <c r="AR85" s="46">
        <f t="shared" si="23"/>
        <v>0</v>
      </c>
      <c r="AS85" s="45">
        <f t="shared" si="24"/>
        <v>26172.553110000001</v>
      </c>
      <c r="AT85" s="74">
        <f t="shared" si="25"/>
        <v>72508.734690000012</v>
      </c>
      <c r="AU85" s="67">
        <f>VLOOKUP(A85,'[2]consolidado geral (2)'!$A$103:$AC$372,29,0)</f>
        <v>0</v>
      </c>
      <c r="AV85" s="47">
        <v>9.0511999999999997</v>
      </c>
      <c r="AW85" s="47">
        <f t="shared" si="26"/>
        <v>0</v>
      </c>
      <c r="AX85" s="79">
        <f t="shared" si="27"/>
        <v>0</v>
      </c>
      <c r="AY85" s="76">
        <f t="shared" si="28"/>
        <v>0</v>
      </c>
      <c r="AZ85" s="21">
        <f t="shared" si="29"/>
        <v>72508.734690000012</v>
      </c>
    </row>
    <row r="86" spans="1:52" ht="38.25" x14ac:dyDescent="0.25">
      <c r="A86" s="43">
        <v>2792346</v>
      </c>
      <c r="B86" s="43">
        <v>46341038000129</v>
      </c>
      <c r="C86" s="42" t="s">
        <v>361</v>
      </c>
      <c r="D86" s="60" t="s">
        <v>43</v>
      </c>
      <c r="E86" s="60" t="s">
        <v>43</v>
      </c>
      <c r="F86" s="60">
        <v>353870</v>
      </c>
      <c r="G86" s="60" t="s">
        <v>2</v>
      </c>
      <c r="H86" s="59" t="s">
        <v>1</v>
      </c>
      <c r="I86" s="58">
        <v>30</v>
      </c>
      <c r="J86" s="49">
        <v>10.920311999999999</v>
      </c>
      <c r="K86" s="49">
        <v>327.60935999999998</v>
      </c>
      <c r="L86" s="57">
        <v>10</v>
      </c>
      <c r="M86" s="49">
        <v>10.713900000000001</v>
      </c>
      <c r="N86" s="49">
        <v>107.13900000000001</v>
      </c>
      <c r="O86" s="56">
        <v>434.74835999999999</v>
      </c>
      <c r="P86" s="35">
        <f>VLOOKUP(A86,'[1]midazolam SF'!$A$2:$M$272,13,0)</f>
        <v>390</v>
      </c>
      <c r="Q86" s="47">
        <v>14.823352</v>
      </c>
      <c r="R86" s="34">
        <f t="shared" si="15"/>
        <v>5781.1072800000002</v>
      </c>
      <c r="S86" s="50">
        <f>VLOOKUP(A86,'[1]atracurio 2.5 SF'!A85:M355,13,0)</f>
        <v>130</v>
      </c>
      <c r="T86" s="49">
        <v>10.192959999999999</v>
      </c>
      <c r="U86" s="54">
        <f t="shared" si="16"/>
        <v>1325.0847999999999</v>
      </c>
      <c r="V86" s="48">
        <f>VLOOKUP(A86,'[1]atracurio 5 SF'!A85:M355,13,0)</f>
        <v>350</v>
      </c>
      <c r="W86" s="47">
        <v>15.525040000000001</v>
      </c>
      <c r="X86" s="55">
        <f t="shared" si="17"/>
        <v>5433.7640000000001</v>
      </c>
      <c r="Y86" s="50">
        <f>VLOOKUP(A86,'[1]rocuronio SF'!A85:M355,13,0)</f>
        <v>480</v>
      </c>
      <c r="Z86" s="49">
        <v>11.76314</v>
      </c>
      <c r="AA86" s="54">
        <f t="shared" si="18"/>
        <v>5646.3072000000002</v>
      </c>
      <c r="AB86" s="31">
        <f t="shared" si="19"/>
        <v>18621.011640000001</v>
      </c>
      <c r="AC86" s="50">
        <f>VLOOKUP(A86,'[1]propofol framp 20 SF'!A84:V353,22,0)</f>
        <v>20</v>
      </c>
      <c r="AD86" s="53">
        <v>8.8693000000000008</v>
      </c>
      <c r="AE86" s="49">
        <f>VLOOKUP('Relatório Compra Internacional '!A86,'[1]propofol framp 20 SF'!A85:X354,24,0)</f>
        <v>177.38600000000002</v>
      </c>
      <c r="AF86" s="46">
        <f t="shared" si="20"/>
        <v>612.13436000000002</v>
      </c>
      <c r="AG86" s="52">
        <v>390</v>
      </c>
      <c r="AH86" s="47">
        <v>15.323912999999999</v>
      </c>
      <c r="AI86" s="47">
        <v>5976.3260700000001</v>
      </c>
      <c r="AJ86" s="51">
        <f t="shared" si="21"/>
        <v>11757.433349999999</v>
      </c>
      <c r="AK86" s="50">
        <v>870</v>
      </c>
      <c r="AL86" s="49">
        <v>10.02177</v>
      </c>
      <c r="AM86" s="49">
        <v>8718.9398999999994</v>
      </c>
      <c r="AN86" s="46">
        <f t="shared" si="22"/>
        <v>10044.0247</v>
      </c>
      <c r="AO86" s="48">
        <v>1020</v>
      </c>
      <c r="AP86" s="47">
        <v>15.75999</v>
      </c>
      <c r="AQ86" s="47">
        <v>16075.1898</v>
      </c>
      <c r="AR86" s="46">
        <f t="shared" si="23"/>
        <v>21508.953799999999</v>
      </c>
      <c r="AS86" s="45">
        <f t="shared" si="24"/>
        <v>30947.841769999999</v>
      </c>
      <c r="AT86" s="74">
        <f t="shared" si="25"/>
        <v>49568.853409999996</v>
      </c>
      <c r="AU86" s="67">
        <f>VLOOKUP(A86,'[2]consolidado geral (2)'!$A$103:$AC$372,29,0)</f>
        <v>630</v>
      </c>
      <c r="AV86" s="47">
        <v>9.0511999999999997</v>
      </c>
      <c r="AW86" s="47">
        <f t="shared" si="26"/>
        <v>5702.2559999999994</v>
      </c>
      <c r="AX86" s="79">
        <f t="shared" si="27"/>
        <v>27211.209799999997</v>
      </c>
      <c r="AY86" s="76">
        <f t="shared" si="28"/>
        <v>5702.2559999999994</v>
      </c>
      <c r="AZ86" s="21">
        <f t="shared" si="29"/>
        <v>55271.109409999997</v>
      </c>
    </row>
    <row r="87" spans="1:52" ht="25.5" x14ac:dyDescent="0.25">
      <c r="A87" s="43">
        <v>2793512</v>
      </c>
      <c r="B87" s="43">
        <v>11680230000165</v>
      </c>
      <c r="C87" s="42" t="s">
        <v>360</v>
      </c>
      <c r="D87" s="60" t="s">
        <v>83</v>
      </c>
      <c r="E87" s="60" t="s">
        <v>359</v>
      </c>
      <c r="F87" s="60">
        <v>351460</v>
      </c>
      <c r="G87" s="60" t="s">
        <v>2</v>
      </c>
      <c r="H87" s="59" t="s">
        <v>1</v>
      </c>
      <c r="I87" s="58">
        <v>60</v>
      </c>
      <c r="J87" s="49">
        <v>10.920311999999999</v>
      </c>
      <c r="K87" s="49">
        <v>655.21871999999996</v>
      </c>
      <c r="L87" s="57">
        <v>25</v>
      </c>
      <c r="M87" s="49">
        <v>10.713900000000001</v>
      </c>
      <c r="N87" s="49">
        <v>267.84750000000003</v>
      </c>
      <c r="O87" s="56">
        <v>923.06621999999993</v>
      </c>
      <c r="P87" s="35">
        <f>VLOOKUP(A87,'[1]midazolam SF'!$A$2:$M$272,13,0)</f>
        <v>20</v>
      </c>
      <c r="Q87" s="47">
        <v>14.823352</v>
      </c>
      <c r="R87" s="34">
        <f t="shared" si="15"/>
        <v>296.46704</v>
      </c>
      <c r="S87" s="50">
        <f>VLOOKUP(A87,'[1]atracurio 2.5 SF'!A86:M356,13,0)</f>
        <v>30</v>
      </c>
      <c r="T87" s="49">
        <v>10.192959999999999</v>
      </c>
      <c r="U87" s="54">
        <f t="shared" si="16"/>
        <v>305.78879999999998</v>
      </c>
      <c r="V87" s="48">
        <f>VLOOKUP(A87,'[1]atracurio 5 SF'!A86:M356,13,0)</f>
        <v>20</v>
      </c>
      <c r="W87" s="47">
        <v>15.525040000000001</v>
      </c>
      <c r="X87" s="55">
        <f t="shared" si="17"/>
        <v>310.50080000000003</v>
      </c>
      <c r="Y87" s="50">
        <f>VLOOKUP(A87,'[1]rocuronio SF'!A86:M356,13,0)</f>
        <v>15</v>
      </c>
      <c r="Z87" s="49">
        <v>11.76314</v>
      </c>
      <c r="AA87" s="54">
        <f t="shared" si="18"/>
        <v>176.44710000000001</v>
      </c>
      <c r="AB87" s="31">
        <f t="shared" si="19"/>
        <v>2012.2699600000001</v>
      </c>
      <c r="AC87" s="50">
        <f>VLOOKUP(A87,'[1]propofol framp 20 SF'!A85:V354,22,0)</f>
        <v>35</v>
      </c>
      <c r="AD87" s="53">
        <v>8.8693000000000008</v>
      </c>
      <c r="AE87" s="49">
        <f>VLOOKUP('Relatório Compra Internacional '!A87,'[1]propofol framp 20 SF'!A86:X355,24,0)</f>
        <v>310.42550000000006</v>
      </c>
      <c r="AF87" s="46">
        <f t="shared" si="20"/>
        <v>1233.49172</v>
      </c>
      <c r="AG87" s="52">
        <v>20</v>
      </c>
      <c r="AH87" s="47">
        <v>15.323912999999999</v>
      </c>
      <c r="AI87" s="47">
        <v>306.47825999999998</v>
      </c>
      <c r="AJ87" s="51">
        <f t="shared" si="21"/>
        <v>602.94529999999997</v>
      </c>
      <c r="AK87" s="50">
        <v>170</v>
      </c>
      <c r="AL87" s="49">
        <v>10.02177</v>
      </c>
      <c r="AM87" s="49">
        <v>1703.7009</v>
      </c>
      <c r="AN87" s="46">
        <f t="shared" si="22"/>
        <v>2009.4897000000001</v>
      </c>
      <c r="AO87" s="48">
        <v>50</v>
      </c>
      <c r="AP87" s="47">
        <v>15.75999</v>
      </c>
      <c r="AQ87" s="47">
        <v>787.99950000000001</v>
      </c>
      <c r="AR87" s="46">
        <f t="shared" si="23"/>
        <v>1098.5003000000002</v>
      </c>
      <c r="AS87" s="45">
        <f t="shared" si="24"/>
        <v>3108.6041599999999</v>
      </c>
      <c r="AT87" s="74">
        <f t="shared" si="25"/>
        <v>5120.8741200000004</v>
      </c>
      <c r="AU87" s="67">
        <f>VLOOKUP(A87,'[2]consolidado geral (2)'!$A$103:$AC$372,29,0)</f>
        <v>30</v>
      </c>
      <c r="AV87" s="47">
        <v>9.0511999999999997</v>
      </c>
      <c r="AW87" s="47">
        <f t="shared" si="26"/>
        <v>271.536</v>
      </c>
      <c r="AX87" s="79">
        <f t="shared" si="27"/>
        <v>1370.0363000000002</v>
      </c>
      <c r="AY87" s="76">
        <f t="shared" si="28"/>
        <v>271.536</v>
      </c>
      <c r="AZ87" s="21">
        <f t="shared" si="29"/>
        <v>5392.4101200000005</v>
      </c>
    </row>
    <row r="88" spans="1:52" ht="38.25" x14ac:dyDescent="0.25">
      <c r="A88" s="43">
        <v>2825260</v>
      </c>
      <c r="B88" s="43" t="s">
        <v>358</v>
      </c>
      <c r="C88" s="63" t="s">
        <v>357</v>
      </c>
      <c r="D88" s="60" t="s">
        <v>40</v>
      </c>
      <c r="E88" s="60" t="s">
        <v>356</v>
      </c>
      <c r="F88" s="60">
        <v>355240</v>
      </c>
      <c r="G88" s="60" t="s">
        <v>2</v>
      </c>
      <c r="H88" s="59" t="s">
        <v>1</v>
      </c>
      <c r="I88" s="58">
        <v>2995</v>
      </c>
      <c r="J88" s="49">
        <v>10.920311999999999</v>
      </c>
      <c r="K88" s="49">
        <v>32706.334439999999</v>
      </c>
      <c r="L88" s="57">
        <v>1175</v>
      </c>
      <c r="M88" s="49">
        <v>10.713900000000001</v>
      </c>
      <c r="N88" s="49">
        <v>12588.8325</v>
      </c>
      <c r="O88" s="56">
        <v>45295.166939999996</v>
      </c>
      <c r="P88" s="35">
        <f>VLOOKUP(A88,'[1]midazolam SF'!$A$2:$M$272,13,0)</f>
        <v>1070</v>
      </c>
      <c r="Q88" s="47">
        <v>14.823352</v>
      </c>
      <c r="R88" s="34">
        <f t="shared" si="15"/>
        <v>15860.986639999999</v>
      </c>
      <c r="S88" s="50">
        <f>VLOOKUP(A88,'[1]atracurio 2.5 SF'!A87:M357,13,0)</f>
        <v>80</v>
      </c>
      <c r="T88" s="49">
        <v>10.192959999999999</v>
      </c>
      <c r="U88" s="54">
        <f t="shared" si="16"/>
        <v>815.43679999999995</v>
      </c>
      <c r="V88" s="48">
        <f>VLOOKUP(A88,'[1]atracurio 5 SF'!A87:M357,13,0)</f>
        <v>120</v>
      </c>
      <c r="W88" s="47">
        <v>15.525040000000001</v>
      </c>
      <c r="X88" s="55">
        <f t="shared" si="17"/>
        <v>1863.0048000000002</v>
      </c>
      <c r="Y88" s="50">
        <f>VLOOKUP(A88,'[1]rocuronio SF'!A87:M357,13,0)</f>
        <v>130</v>
      </c>
      <c r="Z88" s="49">
        <v>11.76314</v>
      </c>
      <c r="AA88" s="54">
        <f t="shared" si="18"/>
        <v>1529.2082</v>
      </c>
      <c r="AB88" s="31">
        <f t="shared" si="19"/>
        <v>65363.803380000005</v>
      </c>
      <c r="AC88" s="50">
        <f>VLOOKUP(A88,'[1]propofol framp 20 SF'!A86:V355,22,0)</f>
        <v>1820</v>
      </c>
      <c r="AD88" s="53">
        <v>8.8693000000000008</v>
      </c>
      <c r="AE88" s="49">
        <f>VLOOKUP('Relatório Compra Internacional '!A88,'[1]propofol framp 20 SF'!A87:X356,24,0)</f>
        <v>16142.126000000002</v>
      </c>
      <c r="AF88" s="46">
        <f t="shared" si="20"/>
        <v>61437.292939999999</v>
      </c>
      <c r="AG88" s="52">
        <v>1070</v>
      </c>
      <c r="AH88" s="47">
        <v>15.323912999999999</v>
      </c>
      <c r="AI88" s="47">
        <v>16396.586909999998</v>
      </c>
      <c r="AJ88" s="51">
        <f t="shared" si="21"/>
        <v>32257.573549999997</v>
      </c>
      <c r="AK88" s="50">
        <v>520</v>
      </c>
      <c r="AL88" s="49">
        <v>10.02177</v>
      </c>
      <c r="AM88" s="49">
        <v>5211.3203999999996</v>
      </c>
      <c r="AN88" s="46">
        <f t="shared" si="22"/>
        <v>6026.7572</v>
      </c>
      <c r="AO88" s="48">
        <v>360</v>
      </c>
      <c r="AP88" s="47">
        <v>15.75999</v>
      </c>
      <c r="AQ88" s="47">
        <v>5673.5964000000004</v>
      </c>
      <c r="AR88" s="46">
        <f t="shared" si="23"/>
        <v>7536.601200000001</v>
      </c>
      <c r="AS88" s="45">
        <f t="shared" si="24"/>
        <v>43423.629710000001</v>
      </c>
      <c r="AT88" s="74">
        <f t="shared" si="25"/>
        <v>108787.43309000001</v>
      </c>
      <c r="AU88" s="67">
        <f>VLOOKUP(A88,'[2]consolidado geral (2)'!$A$103:$AC$372,29,0)</f>
        <v>220</v>
      </c>
      <c r="AV88" s="47">
        <v>9.0511999999999997</v>
      </c>
      <c r="AW88" s="47">
        <f t="shared" si="26"/>
        <v>1991.2639999999999</v>
      </c>
      <c r="AX88" s="79">
        <f t="shared" si="27"/>
        <v>9527.8652000000002</v>
      </c>
      <c r="AY88" s="76">
        <f t="shared" si="28"/>
        <v>1991.2639999999999</v>
      </c>
      <c r="AZ88" s="21">
        <f t="shared" si="29"/>
        <v>110778.69709</v>
      </c>
    </row>
    <row r="89" spans="1:52" ht="25.5" x14ac:dyDescent="0.25">
      <c r="A89" s="43">
        <v>3021378</v>
      </c>
      <c r="B89" s="43">
        <v>46177523000109</v>
      </c>
      <c r="C89" s="42" t="s">
        <v>355</v>
      </c>
      <c r="D89" s="60" t="s">
        <v>6</v>
      </c>
      <c r="E89" s="60" t="s">
        <v>354</v>
      </c>
      <c r="F89" s="60">
        <v>355100</v>
      </c>
      <c r="G89" s="60" t="s">
        <v>2</v>
      </c>
      <c r="H89" s="59" t="s">
        <v>1</v>
      </c>
      <c r="I89" s="58">
        <v>0</v>
      </c>
      <c r="J89" s="49">
        <v>10.920311999999999</v>
      </c>
      <c r="K89" s="49">
        <v>0</v>
      </c>
      <c r="L89" s="57">
        <v>0</v>
      </c>
      <c r="M89" s="49">
        <v>10.713900000000001</v>
      </c>
      <c r="N89" s="49">
        <v>0</v>
      </c>
      <c r="O89" s="56">
        <v>0</v>
      </c>
      <c r="P89" s="35">
        <f>VLOOKUP(A89,'[1]midazolam SF'!$A$2:$M$272,13,0)</f>
        <v>1170</v>
      </c>
      <c r="Q89" s="47">
        <v>14.823352</v>
      </c>
      <c r="R89" s="34">
        <f t="shared" si="15"/>
        <v>17343.321840000001</v>
      </c>
      <c r="S89" s="50">
        <f>VLOOKUP(A89,'[1]atracurio 2.5 SF'!A88:M358,13,0)</f>
        <v>0</v>
      </c>
      <c r="T89" s="49">
        <v>10.192959999999999</v>
      </c>
      <c r="U89" s="54">
        <f t="shared" si="16"/>
        <v>0</v>
      </c>
      <c r="V89" s="48">
        <f>VLOOKUP(A89,'[1]atracurio 5 SF'!A88:M358,13,0)</f>
        <v>180</v>
      </c>
      <c r="W89" s="47">
        <v>15.525040000000001</v>
      </c>
      <c r="X89" s="55">
        <f t="shared" si="17"/>
        <v>2794.5072</v>
      </c>
      <c r="Y89" s="50">
        <f>VLOOKUP(A89,'[1]rocuronio SF'!A88:M358,13,0)</f>
        <v>159</v>
      </c>
      <c r="Z89" s="49">
        <v>11.76314</v>
      </c>
      <c r="AA89" s="54">
        <f t="shared" si="18"/>
        <v>1870.33926</v>
      </c>
      <c r="AB89" s="31">
        <f t="shared" si="19"/>
        <v>22008.168300000001</v>
      </c>
      <c r="AC89" s="50">
        <f>VLOOKUP(A89,'[1]propofol framp 20 SF'!A87:V356,22,0)</f>
        <v>0</v>
      </c>
      <c r="AD89" s="53">
        <v>8.8693000000000008</v>
      </c>
      <c r="AE89" s="49">
        <f>VLOOKUP('Relatório Compra Internacional '!A89,'[1]propofol framp 20 SF'!A88:X357,24,0)</f>
        <v>0</v>
      </c>
      <c r="AF89" s="46">
        <f t="shared" si="20"/>
        <v>0</v>
      </c>
      <c r="AG89" s="52">
        <v>1160</v>
      </c>
      <c r="AH89" s="47">
        <v>15.323912999999999</v>
      </c>
      <c r="AI89" s="47">
        <v>17775.739079999999</v>
      </c>
      <c r="AJ89" s="51">
        <f t="shared" si="21"/>
        <v>35119.060920000004</v>
      </c>
      <c r="AK89" s="50">
        <v>0</v>
      </c>
      <c r="AL89" s="49">
        <v>10.02177</v>
      </c>
      <c r="AM89" s="49">
        <v>0</v>
      </c>
      <c r="AN89" s="46">
        <f t="shared" si="22"/>
        <v>0</v>
      </c>
      <c r="AO89" s="48">
        <v>510</v>
      </c>
      <c r="AP89" s="47">
        <v>15.75999</v>
      </c>
      <c r="AQ89" s="47">
        <v>8037.5949000000001</v>
      </c>
      <c r="AR89" s="46">
        <f t="shared" si="23"/>
        <v>10832.1021</v>
      </c>
      <c r="AS89" s="45">
        <f t="shared" si="24"/>
        <v>25813.333979999999</v>
      </c>
      <c r="AT89" s="74">
        <f t="shared" si="25"/>
        <v>47821.502280000001</v>
      </c>
      <c r="AU89" s="67">
        <f>VLOOKUP(A89,'[2]consolidado geral (2)'!$A$103:$AC$372,29,0)</f>
        <v>310</v>
      </c>
      <c r="AV89" s="47">
        <v>9.0511999999999997</v>
      </c>
      <c r="AW89" s="47">
        <f t="shared" si="26"/>
        <v>2805.8719999999998</v>
      </c>
      <c r="AX89" s="79">
        <f t="shared" si="27"/>
        <v>13637.974099999999</v>
      </c>
      <c r="AY89" s="76">
        <f t="shared" si="28"/>
        <v>2805.8719999999998</v>
      </c>
      <c r="AZ89" s="21">
        <f t="shared" si="29"/>
        <v>50627.374280000004</v>
      </c>
    </row>
    <row r="90" spans="1:52" ht="51" x14ac:dyDescent="0.25">
      <c r="A90" s="43">
        <v>3212130</v>
      </c>
      <c r="B90" s="43">
        <v>61699567000354</v>
      </c>
      <c r="C90" s="42" t="s">
        <v>353</v>
      </c>
      <c r="D90" s="60" t="s">
        <v>16</v>
      </c>
      <c r="E90" s="60" t="s">
        <v>267</v>
      </c>
      <c r="F90" s="60">
        <v>355030</v>
      </c>
      <c r="G90" s="60" t="s">
        <v>2</v>
      </c>
      <c r="H90" s="59" t="s">
        <v>1</v>
      </c>
      <c r="I90" s="58">
        <v>8680</v>
      </c>
      <c r="J90" s="49">
        <v>10.920311999999999</v>
      </c>
      <c r="K90" s="49">
        <v>94788.308159999986</v>
      </c>
      <c r="L90" s="57">
        <v>3405</v>
      </c>
      <c r="M90" s="49">
        <v>10.713900000000001</v>
      </c>
      <c r="N90" s="49">
        <v>36480.8295</v>
      </c>
      <c r="O90" s="56">
        <v>131269.13765999998</v>
      </c>
      <c r="P90" s="35">
        <f>VLOOKUP(A90,'[1]midazolam SF'!$A$2:$M$272,13,0)</f>
        <v>2920</v>
      </c>
      <c r="Q90" s="47">
        <v>14.823352</v>
      </c>
      <c r="R90" s="34">
        <f t="shared" si="15"/>
        <v>43284.187839999999</v>
      </c>
      <c r="S90" s="50">
        <f>VLOOKUP(A90,'[1]atracurio 2.5 SF'!A89:M359,13,0)</f>
        <v>1430</v>
      </c>
      <c r="T90" s="49">
        <v>10.192959999999999</v>
      </c>
      <c r="U90" s="54">
        <f t="shared" si="16"/>
        <v>14575.932799999999</v>
      </c>
      <c r="V90" s="48">
        <f>VLOOKUP(A90,'[1]atracurio 5 SF'!A89:M359,13,0)</f>
        <v>0</v>
      </c>
      <c r="W90" s="47">
        <v>15.525040000000001</v>
      </c>
      <c r="X90" s="55">
        <f t="shared" si="17"/>
        <v>0</v>
      </c>
      <c r="Y90" s="50">
        <f>VLOOKUP(A90,'[1]rocuronio SF'!A89:M359,13,0)</f>
        <v>640</v>
      </c>
      <c r="Z90" s="49">
        <v>11.76314</v>
      </c>
      <c r="AA90" s="54">
        <f t="shared" si="18"/>
        <v>7528.4096</v>
      </c>
      <c r="AB90" s="31">
        <f t="shared" si="19"/>
        <v>196657.6679</v>
      </c>
      <c r="AC90" s="50">
        <f>VLOOKUP(A90,'[1]propofol framp 20 SF'!A88:V357,22,0)</f>
        <v>5270</v>
      </c>
      <c r="AD90" s="53">
        <v>8.8693000000000008</v>
      </c>
      <c r="AE90" s="49">
        <f>VLOOKUP('Relatório Compra Internacional '!A90,'[1]propofol framp 20 SF'!A89:X358,24,0)</f>
        <v>46741.211000000003</v>
      </c>
      <c r="AF90" s="46">
        <f t="shared" si="20"/>
        <v>178010.34865999999</v>
      </c>
      <c r="AG90" s="52">
        <v>2920</v>
      </c>
      <c r="AH90" s="47">
        <v>15.323912999999999</v>
      </c>
      <c r="AI90" s="47">
        <v>44745.825959999995</v>
      </c>
      <c r="AJ90" s="51">
        <f t="shared" si="21"/>
        <v>88030.013799999986</v>
      </c>
      <c r="AK90" s="50">
        <v>9570</v>
      </c>
      <c r="AL90" s="49">
        <v>10.02177</v>
      </c>
      <c r="AM90" s="49">
        <v>95908.338900000002</v>
      </c>
      <c r="AN90" s="46">
        <f t="shared" si="22"/>
        <v>110484.2717</v>
      </c>
      <c r="AO90" s="48">
        <v>0</v>
      </c>
      <c r="AP90" s="47">
        <v>15.75999</v>
      </c>
      <c r="AQ90" s="47">
        <v>0</v>
      </c>
      <c r="AR90" s="46">
        <f t="shared" si="23"/>
        <v>0</v>
      </c>
      <c r="AS90" s="45">
        <f t="shared" si="24"/>
        <v>187395.37586</v>
      </c>
      <c r="AT90" s="74">
        <f t="shared" si="25"/>
        <v>384053.04376000003</v>
      </c>
      <c r="AU90" s="67">
        <f>VLOOKUP(A90,'[2]consolidado geral (2)'!$A$103:$AC$372,29,0)</f>
        <v>0</v>
      </c>
      <c r="AV90" s="47">
        <v>9.0511999999999997</v>
      </c>
      <c r="AW90" s="47">
        <f t="shared" si="26"/>
        <v>0</v>
      </c>
      <c r="AX90" s="79">
        <f t="shared" si="27"/>
        <v>0</v>
      </c>
      <c r="AY90" s="76">
        <f t="shared" si="28"/>
        <v>0</v>
      </c>
      <c r="AZ90" s="21">
        <f t="shared" si="29"/>
        <v>384053.04376000003</v>
      </c>
    </row>
    <row r="91" spans="1:52" ht="25.5" x14ac:dyDescent="0.25">
      <c r="A91" s="43">
        <v>3636429</v>
      </c>
      <c r="B91" s="43">
        <v>44477909000100</v>
      </c>
      <c r="C91" s="42" t="s">
        <v>352</v>
      </c>
      <c r="D91" s="60" t="s">
        <v>11</v>
      </c>
      <c r="E91" s="60" t="s">
        <v>136</v>
      </c>
      <c r="F91" s="60">
        <v>352900</v>
      </c>
      <c r="G91" s="60" t="s">
        <v>2</v>
      </c>
      <c r="H91" s="59" t="s">
        <v>1</v>
      </c>
      <c r="I91" s="58">
        <v>255</v>
      </c>
      <c r="J91" s="49">
        <v>10.920311999999999</v>
      </c>
      <c r="K91" s="49">
        <v>2784.6795599999996</v>
      </c>
      <c r="L91" s="57">
        <v>100</v>
      </c>
      <c r="M91" s="49">
        <v>10.713900000000001</v>
      </c>
      <c r="N91" s="49">
        <v>1071.3900000000001</v>
      </c>
      <c r="O91" s="56">
        <v>3856.0695599999999</v>
      </c>
      <c r="P91" s="35">
        <f>VLOOKUP(A91,'[1]midazolam SF'!$A$2:$M$272,13,0)</f>
        <v>450</v>
      </c>
      <c r="Q91" s="47">
        <v>14.823352</v>
      </c>
      <c r="R91" s="34">
        <f t="shared" si="15"/>
        <v>6670.5083999999997</v>
      </c>
      <c r="S91" s="50">
        <f>VLOOKUP(A91,'[1]atracurio 2.5 SF'!A90:M360,13,0)</f>
        <v>360</v>
      </c>
      <c r="T91" s="49">
        <v>10.192959999999999</v>
      </c>
      <c r="U91" s="54">
        <f t="shared" si="16"/>
        <v>3669.4655999999995</v>
      </c>
      <c r="V91" s="48">
        <f>VLOOKUP(A91,'[1]atracurio 5 SF'!A90:M360,13,0)</f>
        <v>370</v>
      </c>
      <c r="W91" s="47">
        <v>15.525040000000001</v>
      </c>
      <c r="X91" s="55">
        <f t="shared" si="17"/>
        <v>5744.2647999999999</v>
      </c>
      <c r="Y91" s="50">
        <f>VLOOKUP(A91,'[1]rocuronio SF'!A90:M360,13,0)</f>
        <v>550</v>
      </c>
      <c r="Z91" s="49">
        <v>11.76314</v>
      </c>
      <c r="AA91" s="54">
        <f t="shared" si="18"/>
        <v>6469.7269999999999</v>
      </c>
      <c r="AB91" s="31">
        <f t="shared" si="19"/>
        <v>26410.035359999998</v>
      </c>
      <c r="AC91" s="50">
        <f>VLOOKUP(A91,'[1]propofol framp 20 SF'!A89:V358,22,0)</f>
        <v>155</v>
      </c>
      <c r="AD91" s="53">
        <v>8.8693000000000008</v>
      </c>
      <c r="AE91" s="49">
        <f>VLOOKUP('Relatório Compra Internacional '!A91,'[1]propofol framp 20 SF'!A90:X359,24,0)</f>
        <v>1374.7415000000001</v>
      </c>
      <c r="AF91" s="46">
        <f t="shared" si="20"/>
        <v>5230.81106</v>
      </c>
      <c r="AG91" s="52">
        <v>450</v>
      </c>
      <c r="AH91" s="47">
        <v>15.323912999999999</v>
      </c>
      <c r="AI91" s="47">
        <v>6895.7608499999997</v>
      </c>
      <c r="AJ91" s="51">
        <f t="shared" si="21"/>
        <v>13566.269249999999</v>
      </c>
      <c r="AK91" s="50">
        <v>2440</v>
      </c>
      <c r="AL91" s="49">
        <v>10.02177</v>
      </c>
      <c r="AM91" s="49">
        <v>24453.1188</v>
      </c>
      <c r="AN91" s="46">
        <f t="shared" si="22"/>
        <v>28122.5844</v>
      </c>
      <c r="AO91" s="48">
        <v>1070</v>
      </c>
      <c r="AP91" s="47">
        <v>15.75999</v>
      </c>
      <c r="AQ91" s="47">
        <v>16863.189300000002</v>
      </c>
      <c r="AR91" s="46">
        <f t="shared" si="23"/>
        <v>22607.454100000003</v>
      </c>
      <c r="AS91" s="45">
        <f t="shared" si="24"/>
        <v>49586.810450000004</v>
      </c>
      <c r="AT91" s="74">
        <f t="shared" si="25"/>
        <v>75996.845809999999</v>
      </c>
      <c r="AU91" s="67">
        <f>VLOOKUP(A91,'[2]consolidado geral (2)'!$A$103:$AC$372,29,0)</f>
        <v>660</v>
      </c>
      <c r="AV91" s="47">
        <v>9.0511999999999997</v>
      </c>
      <c r="AW91" s="47">
        <f t="shared" si="26"/>
        <v>5973.7919999999995</v>
      </c>
      <c r="AX91" s="79">
        <f t="shared" si="27"/>
        <v>28581.246100000004</v>
      </c>
      <c r="AY91" s="76">
        <f t="shared" si="28"/>
        <v>5973.7919999999995</v>
      </c>
      <c r="AZ91" s="21">
        <f t="shared" si="29"/>
        <v>81970.63781</v>
      </c>
    </row>
    <row r="92" spans="1:52" ht="38.25" x14ac:dyDescent="0.25">
      <c r="A92" s="43">
        <v>4047184</v>
      </c>
      <c r="B92" s="43">
        <v>45276128000110</v>
      </c>
      <c r="C92" s="42" t="s">
        <v>351</v>
      </c>
      <c r="D92" s="60" t="s">
        <v>25</v>
      </c>
      <c r="E92" s="60" t="s">
        <v>25</v>
      </c>
      <c r="F92" s="60">
        <v>350320</v>
      </c>
      <c r="G92" s="60" t="s">
        <v>2</v>
      </c>
      <c r="H92" s="59" t="s">
        <v>1</v>
      </c>
      <c r="I92" s="58">
        <v>5</v>
      </c>
      <c r="J92" s="49">
        <v>10.920311999999999</v>
      </c>
      <c r="K92" s="49">
        <v>54.601559999999992</v>
      </c>
      <c r="L92" s="57">
        <v>0</v>
      </c>
      <c r="M92" s="49">
        <v>10.713900000000001</v>
      </c>
      <c r="N92" s="49">
        <v>0</v>
      </c>
      <c r="O92" s="56">
        <v>54.601559999999992</v>
      </c>
      <c r="P92" s="35">
        <f>VLOOKUP(A92,'[1]midazolam SF'!$A$2:$M$272,13,0)</f>
        <v>10</v>
      </c>
      <c r="Q92" s="47">
        <v>14.823352</v>
      </c>
      <c r="R92" s="34">
        <f t="shared" si="15"/>
        <v>148.23352</v>
      </c>
      <c r="S92" s="50">
        <f>VLOOKUP(A92,'[1]atracurio 2.5 SF'!A91:M361,13,0)</f>
        <v>0</v>
      </c>
      <c r="T92" s="49">
        <v>10.192959999999999</v>
      </c>
      <c r="U92" s="54">
        <f t="shared" si="16"/>
        <v>0</v>
      </c>
      <c r="V92" s="48">
        <f>VLOOKUP(A92,'[1]atracurio 5 SF'!A91:M361,13,0)</f>
        <v>0</v>
      </c>
      <c r="W92" s="47">
        <v>15.525040000000001</v>
      </c>
      <c r="X92" s="55">
        <f t="shared" si="17"/>
        <v>0</v>
      </c>
      <c r="Y92" s="50">
        <f>VLOOKUP(A92,'[1]rocuronio SF'!A91:M361,13,0)</f>
        <v>0</v>
      </c>
      <c r="Z92" s="49">
        <v>11.76314</v>
      </c>
      <c r="AA92" s="54">
        <f t="shared" si="18"/>
        <v>0</v>
      </c>
      <c r="AB92" s="31">
        <f t="shared" si="19"/>
        <v>202.83508</v>
      </c>
      <c r="AC92" s="50">
        <f>VLOOKUP(A92,'[1]propofol framp 20 SF'!A90:V359,22,0)</f>
        <v>5</v>
      </c>
      <c r="AD92" s="53">
        <v>8.8693000000000008</v>
      </c>
      <c r="AE92" s="49">
        <f>VLOOKUP('Relatório Compra Internacional '!A92,'[1]propofol framp 20 SF'!A91:X360,24,0)</f>
        <v>44.346500000000006</v>
      </c>
      <c r="AF92" s="46">
        <f t="shared" si="20"/>
        <v>98.948059999999998</v>
      </c>
      <c r="AG92" s="52">
        <v>10</v>
      </c>
      <c r="AH92" s="47">
        <v>15.323912999999999</v>
      </c>
      <c r="AI92" s="47">
        <v>153.23912999999999</v>
      </c>
      <c r="AJ92" s="51">
        <f t="shared" si="21"/>
        <v>301.47264999999999</v>
      </c>
      <c r="AK92" s="50">
        <v>0</v>
      </c>
      <c r="AL92" s="49">
        <v>10.02177</v>
      </c>
      <c r="AM92" s="49">
        <v>0</v>
      </c>
      <c r="AN92" s="46">
        <f t="shared" si="22"/>
        <v>0</v>
      </c>
      <c r="AO92" s="48">
        <v>0</v>
      </c>
      <c r="AP92" s="47">
        <v>15.75999</v>
      </c>
      <c r="AQ92" s="47">
        <v>0</v>
      </c>
      <c r="AR92" s="46">
        <f t="shared" si="23"/>
        <v>0</v>
      </c>
      <c r="AS92" s="45">
        <f t="shared" si="24"/>
        <v>197.58562999999998</v>
      </c>
      <c r="AT92" s="74">
        <f t="shared" si="25"/>
        <v>400.42070999999999</v>
      </c>
      <c r="AU92" s="67">
        <f>VLOOKUP(A92,'[2]consolidado geral (2)'!$A$103:$AC$372,29,0)</f>
        <v>0</v>
      </c>
      <c r="AV92" s="47">
        <v>9.0511999999999997</v>
      </c>
      <c r="AW92" s="47">
        <f t="shared" si="26"/>
        <v>0</v>
      </c>
      <c r="AX92" s="79">
        <f t="shared" si="27"/>
        <v>0</v>
      </c>
      <c r="AY92" s="76">
        <f t="shared" si="28"/>
        <v>0</v>
      </c>
      <c r="AZ92" s="21">
        <f t="shared" si="29"/>
        <v>400.42070999999999</v>
      </c>
    </row>
    <row r="93" spans="1:52" ht="25.5" x14ac:dyDescent="0.25">
      <c r="A93" s="43">
        <v>5200105</v>
      </c>
      <c r="B93" s="43" t="s">
        <v>350</v>
      </c>
      <c r="C93" s="63" t="s">
        <v>349</v>
      </c>
      <c r="D93" s="60" t="s">
        <v>16</v>
      </c>
      <c r="E93" s="60" t="s">
        <v>15</v>
      </c>
      <c r="F93" s="60">
        <v>351880</v>
      </c>
      <c r="G93" s="60" t="s">
        <v>2</v>
      </c>
      <c r="H93" s="59" t="s">
        <v>1</v>
      </c>
      <c r="I93" s="58">
        <v>40</v>
      </c>
      <c r="J93" s="49">
        <v>10.920311999999999</v>
      </c>
      <c r="K93" s="49">
        <v>436.81247999999994</v>
      </c>
      <c r="L93" s="57">
        <v>20</v>
      </c>
      <c r="M93" s="49">
        <v>10.713900000000001</v>
      </c>
      <c r="N93" s="49">
        <v>214.27800000000002</v>
      </c>
      <c r="O93" s="56">
        <v>651.09047999999996</v>
      </c>
      <c r="P93" s="35">
        <f>VLOOKUP(A93,'[1]midazolam SF'!$A$2:$M$272,13,0)</f>
        <v>30</v>
      </c>
      <c r="Q93" s="47">
        <v>14.823352</v>
      </c>
      <c r="R93" s="34">
        <f t="shared" si="15"/>
        <v>444.70056</v>
      </c>
      <c r="S93" s="50">
        <f>VLOOKUP(A93,'[1]atracurio 2.5 SF'!A92:M362,13,0)</f>
        <v>0</v>
      </c>
      <c r="T93" s="49">
        <v>10.192959999999999</v>
      </c>
      <c r="U93" s="54">
        <f t="shared" si="16"/>
        <v>0</v>
      </c>
      <c r="V93" s="48">
        <f>VLOOKUP(A93,'[1]atracurio 5 SF'!A92:M362,13,0)</f>
        <v>20</v>
      </c>
      <c r="W93" s="47">
        <v>15.525040000000001</v>
      </c>
      <c r="X93" s="55">
        <f t="shared" si="17"/>
        <v>310.50080000000003</v>
      </c>
      <c r="Y93" s="50">
        <f>VLOOKUP(A93,'[1]rocuronio SF'!A92:M362,13,0)</f>
        <v>0</v>
      </c>
      <c r="Z93" s="49">
        <v>11.76314</v>
      </c>
      <c r="AA93" s="54">
        <f t="shared" si="18"/>
        <v>0</v>
      </c>
      <c r="AB93" s="31">
        <f t="shared" si="19"/>
        <v>1406.2918400000001</v>
      </c>
      <c r="AC93" s="50">
        <f>VLOOKUP(A93,'[1]propofol framp 20 SF'!A91:V360,22,0)</f>
        <v>25</v>
      </c>
      <c r="AD93" s="53">
        <v>8.8693000000000008</v>
      </c>
      <c r="AE93" s="49">
        <f>VLOOKUP('Relatório Compra Internacional '!A93,'[1]propofol framp 20 SF'!A92:X361,24,0)</f>
        <v>221.73250000000002</v>
      </c>
      <c r="AF93" s="46">
        <f t="shared" si="20"/>
        <v>872.82297999999992</v>
      </c>
      <c r="AG93" s="52">
        <v>30</v>
      </c>
      <c r="AH93" s="47">
        <v>15.323912999999999</v>
      </c>
      <c r="AI93" s="47">
        <v>459.71738999999997</v>
      </c>
      <c r="AJ93" s="51">
        <f t="shared" si="21"/>
        <v>904.41795000000002</v>
      </c>
      <c r="AK93" s="50">
        <v>0</v>
      </c>
      <c r="AL93" s="49">
        <v>10.02177</v>
      </c>
      <c r="AM93" s="49">
        <v>0</v>
      </c>
      <c r="AN93" s="46">
        <f t="shared" si="22"/>
        <v>0</v>
      </c>
      <c r="AO93" s="48">
        <v>30</v>
      </c>
      <c r="AP93" s="47">
        <v>15.75999</v>
      </c>
      <c r="AQ93" s="47">
        <v>472.79970000000003</v>
      </c>
      <c r="AR93" s="46">
        <f t="shared" si="23"/>
        <v>783.30050000000006</v>
      </c>
      <c r="AS93" s="45">
        <f t="shared" si="24"/>
        <v>1154.2495899999999</v>
      </c>
      <c r="AT93" s="74">
        <f t="shared" si="25"/>
        <v>2560.5414300000002</v>
      </c>
      <c r="AU93" s="67">
        <f>VLOOKUP(A93,'[2]consolidado geral (2)'!$A$103:$AC$372,29,0)</f>
        <v>10</v>
      </c>
      <c r="AV93" s="47">
        <v>9.0511999999999997</v>
      </c>
      <c r="AW93" s="47">
        <f t="shared" si="26"/>
        <v>90.512</v>
      </c>
      <c r="AX93" s="79">
        <f t="shared" si="27"/>
        <v>873.8125</v>
      </c>
      <c r="AY93" s="76">
        <f t="shared" si="28"/>
        <v>90.512</v>
      </c>
      <c r="AZ93" s="21">
        <f t="shared" si="29"/>
        <v>2651.0534300000004</v>
      </c>
    </row>
    <row r="94" spans="1:52" ht="51" x14ac:dyDescent="0.25">
      <c r="A94" s="43">
        <v>5272327</v>
      </c>
      <c r="B94" s="43">
        <v>46578506000183</v>
      </c>
      <c r="C94" s="42" t="s">
        <v>348</v>
      </c>
      <c r="D94" s="60" t="s">
        <v>6</v>
      </c>
      <c r="E94" s="60" t="s">
        <v>347</v>
      </c>
      <c r="F94" s="60">
        <v>353110</v>
      </c>
      <c r="G94" s="60" t="s">
        <v>2</v>
      </c>
      <c r="H94" s="59" t="s">
        <v>1</v>
      </c>
      <c r="I94" s="58">
        <v>60</v>
      </c>
      <c r="J94" s="49">
        <v>10.920311999999999</v>
      </c>
      <c r="K94" s="49">
        <v>655.21871999999996</v>
      </c>
      <c r="L94" s="57">
        <v>25</v>
      </c>
      <c r="M94" s="49">
        <v>10.713900000000001</v>
      </c>
      <c r="N94" s="49">
        <v>267.84750000000003</v>
      </c>
      <c r="O94" s="56">
        <v>923.06621999999993</v>
      </c>
      <c r="P94" s="35">
        <f>VLOOKUP(A94,'[1]midazolam SF'!$A$2:$M$272,13,0)</f>
        <v>50</v>
      </c>
      <c r="Q94" s="47">
        <v>14.823352</v>
      </c>
      <c r="R94" s="34">
        <f t="shared" si="15"/>
        <v>741.16759999999999</v>
      </c>
      <c r="S94" s="50">
        <f>VLOOKUP(A94,'[1]atracurio 2.5 SF'!A93:M363,13,0)</f>
        <v>0</v>
      </c>
      <c r="T94" s="49">
        <v>10.192959999999999</v>
      </c>
      <c r="U94" s="54">
        <f t="shared" si="16"/>
        <v>0</v>
      </c>
      <c r="V94" s="48">
        <f>VLOOKUP(A94,'[1]atracurio 5 SF'!A93:M363,13,0)</f>
        <v>20</v>
      </c>
      <c r="W94" s="47">
        <v>15.525040000000001</v>
      </c>
      <c r="X94" s="55">
        <f t="shared" si="17"/>
        <v>310.50080000000003</v>
      </c>
      <c r="Y94" s="50">
        <f>VLOOKUP(A94,'[1]rocuronio SF'!A93:M363,13,0)</f>
        <v>25</v>
      </c>
      <c r="Z94" s="49">
        <v>11.76314</v>
      </c>
      <c r="AA94" s="54">
        <f t="shared" si="18"/>
        <v>294.07850000000002</v>
      </c>
      <c r="AB94" s="31">
        <f t="shared" si="19"/>
        <v>2268.8131199999998</v>
      </c>
      <c r="AC94" s="50">
        <f>VLOOKUP(A94,'[1]propofol framp 20 SF'!A92:V361,22,0)</f>
        <v>35</v>
      </c>
      <c r="AD94" s="53">
        <v>8.8693000000000008</v>
      </c>
      <c r="AE94" s="49">
        <f>VLOOKUP('Relatório Compra Internacional '!A94,'[1]propofol framp 20 SF'!A93:X362,24,0)</f>
        <v>310.42550000000006</v>
      </c>
      <c r="AF94" s="46">
        <f t="shared" si="20"/>
        <v>1233.49172</v>
      </c>
      <c r="AG94" s="52">
        <v>50</v>
      </c>
      <c r="AH94" s="47">
        <v>15.323912999999999</v>
      </c>
      <c r="AI94" s="47">
        <v>766.19565</v>
      </c>
      <c r="AJ94" s="51">
        <f t="shared" si="21"/>
        <v>1507.3632499999999</v>
      </c>
      <c r="AK94" s="50">
        <v>0</v>
      </c>
      <c r="AL94" s="49">
        <v>10.02177</v>
      </c>
      <c r="AM94" s="49">
        <v>0</v>
      </c>
      <c r="AN94" s="46">
        <f t="shared" si="22"/>
        <v>0</v>
      </c>
      <c r="AO94" s="48">
        <v>50</v>
      </c>
      <c r="AP94" s="47">
        <v>15.75999</v>
      </c>
      <c r="AQ94" s="47">
        <v>787.99950000000001</v>
      </c>
      <c r="AR94" s="46">
        <f t="shared" si="23"/>
        <v>1098.5003000000002</v>
      </c>
      <c r="AS94" s="45">
        <f t="shared" si="24"/>
        <v>1864.6206499999998</v>
      </c>
      <c r="AT94" s="74">
        <f t="shared" si="25"/>
        <v>4133.4337699999996</v>
      </c>
      <c r="AU94" s="67">
        <f>VLOOKUP(A94,'[2]consolidado geral (2)'!$A$103:$AC$372,29,0)</f>
        <v>30</v>
      </c>
      <c r="AV94" s="47">
        <v>9.0511999999999997</v>
      </c>
      <c r="AW94" s="47">
        <f t="shared" si="26"/>
        <v>271.536</v>
      </c>
      <c r="AX94" s="79">
        <f t="shared" si="27"/>
        <v>1370.0363000000002</v>
      </c>
      <c r="AY94" s="76">
        <f t="shared" si="28"/>
        <v>271.536</v>
      </c>
      <c r="AZ94" s="21">
        <f t="shared" si="29"/>
        <v>4404.9697699999997</v>
      </c>
    </row>
    <row r="95" spans="1:52" ht="38.25" x14ac:dyDescent="0.25">
      <c r="A95" s="43">
        <v>5420938</v>
      </c>
      <c r="B95" s="43">
        <v>60742616001301</v>
      </c>
      <c r="C95" s="42" t="s">
        <v>346</v>
      </c>
      <c r="D95" s="60" t="s">
        <v>16</v>
      </c>
      <c r="E95" s="60" t="s">
        <v>267</v>
      </c>
      <c r="F95" s="60">
        <v>355030</v>
      </c>
      <c r="G95" s="60" t="s">
        <v>2</v>
      </c>
      <c r="H95" s="59" t="s">
        <v>1</v>
      </c>
      <c r="I95" s="58">
        <v>6080</v>
      </c>
      <c r="J95" s="49">
        <v>10.920311999999999</v>
      </c>
      <c r="K95" s="49">
        <v>66395.496959999989</v>
      </c>
      <c r="L95" s="57">
        <v>2380</v>
      </c>
      <c r="M95" s="49">
        <v>10.713900000000001</v>
      </c>
      <c r="N95" s="49">
        <v>25499.082000000002</v>
      </c>
      <c r="O95" s="56">
        <v>91894.578959999984</v>
      </c>
      <c r="P95" s="35">
        <f>VLOOKUP(A95,'[1]midazolam SF'!$A$2:$M$272,13,0)</f>
        <v>2040</v>
      </c>
      <c r="Q95" s="47">
        <v>14.823352</v>
      </c>
      <c r="R95" s="34">
        <f t="shared" si="15"/>
        <v>30239.638080000001</v>
      </c>
      <c r="S95" s="50">
        <f>VLOOKUP(A95,'[1]atracurio 2.5 SF'!A94:M364,13,0)</f>
        <v>780</v>
      </c>
      <c r="T95" s="49">
        <v>10.192959999999999</v>
      </c>
      <c r="U95" s="54">
        <f t="shared" si="16"/>
        <v>7950.5087999999996</v>
      </c>
      <c r="V95" s="48">
        <f>VLOOKUP(A95,'[1]atracurio 5 SF'!A94:M364,13,0)</f>
        <v>530</v>
      </c>
      <c r="W95" s="47">
        <v>15.525040000000001</v>
      </c>
      <c r="X95" s="55">
        <f t="shared" si="17"/>
        <v>8228.271200000001</v>
      </c>
      <c r="Y95" s="50">
        <f>VLOOKUP(A95,'[1]rocuronio SF'!A94:M364,13,0)</f>
        <v>955</v>
      </c>
      <c r="Z95" s="49">
        <v>11.76314</v>
      </c>
      <c r="AA95" s="54">
        <f t="shared" si="18"/>
        <v>11233.798699999999</v>
      </c>
      <c r="AB95" s="31">
        <f t="shared" si="19"/>
        <v>149546.79573999997</v>
      </c>
      <c r="AC95" s="50">
        <f>VLOOKUP(A95,'[1]propofol framp 20 SF'!A93:V362,22,0)</f>
        <v>3690</v>
      </c>
      <c r="AD95" s="53">
        <v>8.8693000000000008</v>
      </c>
      <c r="AE95" s="49">
        <f>VLOOKUP('Relatório Compra Internacional '!A95,'[1]propofol framp 20 SF'!A94:X363,24,0)</f>
        <v>32727.717000000004</v>
      </c>
      <c r="AF95" s="46">
        <f t="shared" si="20"/>
        <v>124622.29595999999</v>
      </c>
      <c r="AG95" s="52">
        <v>2040</v>
      </c>
      <c r="AH95" s="47">
        <v>15.323912999999999</v>
      </c>
      <c r="AI95" s="47">
        <v>31260.782519999997</v>
      </c>
      <c r="AJ95" s="51">
        <f t="shared" si="21"/>
        <v>61500.420599999998</v>
      </c>
      <c r="AK95" s="50">
        <v>5220</v>
      </c>
      <c r="AL95" s="49">
        <v>10.02177</v>
      </c>
      <c r="AM95" s="49">
        <v>52313.6394</v>
      </c>
      <c r="AN95" s="46">
        <f t="shared" si="22"/>
        <v>60264.148199999996</v>
      </c>
      <c r="AO95" s="48">
        <v>1530</v>
      </c>
      <c r="AP95" s="47">
        <v>15.75999</v>
      </c>
      <c r="AQ95" s="47">
        <v>24112.7847</v>
      </c>
      <c r="AR95" s="46">
        <f t="shared" si="23"/>
        <v>32341.055899999999</v>
      </c>
      <c r="AS95" s="45">
        <f t="shared" si="24"/>
        <v>140414.92361999999</v>
      </c>
      <c r="AT95" s="74">
        <f t="shared" si="25"/>
        <v>289961.71935999999</v>
      </c>
      <c r="AU95" s="67">
        <f>VLOOKUP(A95,'[2]consolidado geral (2)'!$A$103:$AC$372,29,0)</f>
        <v>940</v>
      </c>
      <c r="AV95" s="47">
        <v>9.0511999999999997</v>
      </c>
      <c r="AW95" s="47">
        <f t="shared" si="26"/>
        <v>8508.1280000000006</v>
      </c>
      <c r="AX95" s="79">
        <f t="shared" si="27"/>
        <v>40849.183900000004</v>
      </c>
      <c r="AY95" s="76">
        <f t="shared" si="28"/>
        <v>8508.1280000000006</v>
      </c>
      <c r="AZ95" s="21">
        <f t="shared" si="29"/>
        <v>298469.84736000001</v>
      </c>
    </row>
    <row r="96" spans="1:52" ht="38.25" x14ac:dyDescent="0.25">
      <c r="A96" s="43">
        <v>5935857</v>
      </c>
      <c r="B96" s="43">
        <v>59307595000175</v>
      </c>
      <c r="C96" s="42" t="s">
        <v>345</v>
      </c>
      <c r="D96" s="60" t="s">
        <v>16</v>
      </c>
      <c r="E96" s="60" t="s">
        <v>330</v>
      </c>
      <c r="F96" s="60">
        <v>354880</v>
      </c>
      <c r="G96" s="60" t="s">
        <v>2</v>
      </c>
      <c r="H96" s="59" t="s">
        <v>1</v>
      </c>
      <c r="I96" s="58">
        <v>2995</v>
      </c>
      <c r="J96" s="49">
        <v>10.920311999999999</v>
      </c>
      <c r="K96" s="49">
        <v>32706.334439999999</v>
      </c>
      <c r="L96" s="57">
        <v>1175</v>
      </c>
      <c r="M96" s="49">
        <v>10.713900000000001</v>
      </c>
      <c r="N96" s="49">
        <v>12588.8325</v>
      </c>
      <c r="O96" s="56">
        <v>45295.166939999996</v>
      </c>
      <c r="P96" s="35">
        <f>VLOOKUP(A96,'[1]midazolam SF'!$A$2:$M$272,13,0)</f>
        <v>780</v>
      </c>
      <c r="Q96" s="47">
        <v>14.823352</v>
      </c>
      <c r="R96" s="34">
        <f t="shared" si="15"/>
        <v>11562.21456</v>
      </c>
      <c r="S96" s="50">
        <f>VLOOKUP(A96,'[1]atracurio 2.5 SF'!A95:M365,13,0)</f>
        <v>520</v>
      </c>
      <c r="T96" s="49">
        <v>10.192959999999999</v>
      </c>
      <c r="U96" s="54">
        <f t="shared" si="16"/>
        <v>5300.3391999999994</v>
      </c>
      <c r="V96" s="48">
        <f>VLOOKUP(A96,'[1]atracurio 5 SF'!A95:M365,13,0)</f>
        <v>0</v>
      </c>
      <c r="W96" s="47">
        <v>15.525040000000001</v>
      </c>
      <c r="X96" s="55">
        <f t="shared" si="17"/>
        <v>0</v>
      </c>
      <c r="Y96" s="50">
        <f>VLOOKUP(A96,'[1]rocuronio SF'!A95:M365,13,0)</f>
        <v>480</v>
      </c>
      <c r="Z96" s="49">
        <v>11.76314</v>
      </c>
      <c r="AA96" s="54">
        <f t="shared" si="18"/>
        <v>5646.3072000000002</v>
      </c>
      <c r="AB96" s="31">
        <f t="shared" si="19"/>
        <v>67804.027900000001</v>
      </c>
      <c r="AC96" s="50">
        <f>VLOOKUP(A96,'[1]propofol framp 20 SF'!A94:V363,22,0)</f>
        <v>1820</v>
      </c>
      <c r="AD96" s="53">
        <v>8.8693000000000008</v>
      </c>
      <c r="AE96" s="49">
        <f>VLOOKUP('Relatório Compra Internacional '!A96,'[1]propofol framp 20 SF'!A95:X364,24,0)</f>
        <v>16142.126000000002</v>
      </c>
      <c r="AF96" s="46">
        <f t="shared" si="20"/>
        <v>61437.292939999999</v>
      </c>
      <c r="AG96" s="52">
        <v>780</v>
      </c>
      <c r="AH96" s="47">
        <v>15.323912999999999</v>
      </c>
      <c r="AI96" s="47">
        <v>11952.65214</v>
      </c>
      <c r="AJ96" s="51">
        <f t="shared" si="21"/>
        <v>23514.866699999999</v>
      </c>
      <c r="AK96" s="50">
        <v>3480</v>
      </c>
      <c r="AL96" s="49">
        <v>10.02177</v>
      </c>
      <c r="AM96" s="49">
        <v>34875.759599999998</v>
      </c>
      <c r="AN96" s="46">
        <f t="shared" si="22"/>
        <v>40176.0988</v>
      </c>
      <c r="AO96" s="48">
        <v>0</v>
      </c>
      <c r="AP96" s="47">
        <v>15.75999</v>
      </c>
      <c r="AQ96" s="47">
        <v>0</v>
      </c>
      <c r="AR96" s="46">
        <f t="shared" si="23"/>
        <v>0</v>
      </c>
      <c r="AS96" s="45">
        <f t="shared" si="24"/>
        <v>62970.53774</v>
      </c>
      <c r="AT96" s="74">
        <f t="shared" si="25"/>
        <v>130774.56564</v>
      </c>
      <c r="AU96" s="67">
        <f>VLOOKUP(A96,'[2]consolidado geral (2)'!$A$103:$AC$372,29,0)</f>
        <v>0</v>
      </c>
      <c r="AV96" s="47">
        <v>9.0511999999999997</v>
      </c>
      <c r="AW96" s="47">
        <f t="shared" si="26"/>
        <v>0</v>
      </c>
      <c r="AX96" s="79">
        <f t="shared" si="27"/>
        <v>0</v>
      </c>
      <c r="AY96" s="76">
        <f t="shared" si="28"/>
        <v>0</v>
      </c>
      <c r="AZ96" s="21">
        <f t="shared" si="29"/>
        <v>130774.56564</v>
      </c>
    </row>
    <row r="97" spans="1:52" ht="38.25" x14ac:dyDescent="0.25">
      <c r="A97" s="43">
        <v>6020917</v>
      </c>
      <c r="B97" s="43">
        <v>57571275000879</v>
      </c>
      <c r="C97" s="42" t="s">
        <v>344</v>
      </c>
      <c r="D97" s="60" t="s">
        <v>16</v>
      </c>
      <c r="E97" s="60" t="s">
        <v>343</v>
      </c>
      <c r="F97" s="60">
        <v>354780</v>
      </c>
      <c r="G97" s="60" t="s">
        <v>2</v>
      </c>
      <c r="H97" s="59" t="s">
        <v>1</v>
      </c>
      <c r="I97" s="58">
        <v>90</v>
      </c>
      <c r="J97" s="49">
        <v>10.920311999999999</v>
      </c>
      <c r="K97" s="49">
        <v>982.82807999999989</v>
      </c>
      <c r="L97" s="57">
        <v>35</v>
      </c>
      <c r="M97" s="49">
        <v>10.713900000000001</v>
      </c>
      <c r="N97" s="49">
        <v>374.98650000000004</v>
      </c>
      <c r="O97" s="56">
        <v>1357.81458</v>
      </c>
      <c r="P97" s="35">
        <f>VLOOKUP(A97,'[1]midazolam SF'!$A$2:$M$272,13,0)</f>
        <v>290</v>
      </c>
      <c r="Q97" s="47">
        <v>14.823352</v>
      </c>
      <c r="R97" s="34">
        <f t="shared" si="15"/>
        <v>4298.7720799999997</v>
      </c>
      <c r="S97" s="50">
        <f>VLOOKUP(A97,'[1]atracurio 2.5 SF'!A96:M366,13,0)</f>
        <v>40</v>
      </c>
      <c r="T97" s="49">
        <v>10.192959999999999</v>
      </c>
      <c r="U97" s="54">
        <f t="shared" si="16"/>
        <v>407.71839999999997</v>
      </c>
      <c r="V97" s="48">
        <f>VLOOKUP(A97,'[1]atracurio 5 SF'!A96:M366,13,0)</f>
        <v>0</v>
      </c>
      <c r="W97" s="47">
        <v>15.525040000000001</v>
      </c>
      <c r="X97" s="55">
        <f t="shared" si="17"/>
        <v>0</v>
      </c>
      <c r="Y97" s="50">
        <f>VLOOKUP(A97,'[1]rocuronio SF'!A96:M366,13,0)</f>
        <v>160</v>
      </c>
      <c r="Z97" s="49">
        <v>11.76314</v>
      </c>
      <c r="AA97" s="54">
        <f t="shared" si="18"/>
        <v>1882.1024</v>
      </c>
      <c r="AB97" s="31">
        <f t="shared" si="19"/>
        <v>7946.4074599999994</v>
      </c>
      <c r="AC97" s="50">
        <f>VLOOKUP(A97,'[1]propofol framp 20 SF'!A95:V364,22,0)</f>
        <v>55</v>
      </c>
      <c r="AD97" s="53">
        <v>8.8693000000000008</v>
      </c>
      <c r="AE97" s="49">
        <f>VLOOKUP('Relatório Compra Internacional '!A97,'[1]propofol framp 20 SF'!A96:X365,24,0)</f>
        <v>487.81150000000002</v>
      </c>
      <c r="AF97" s="46">
        <f t="shared" si="20"/>
        <v>1845.62608</v>
      </c>
      <c r="AG97" s="52">
        <v>290</v>
      </c>
      <c r="AH97" s="47">
        <v>15.323912999999999</v>
      </c>
      <c r="AI97" s="47">
        <v>4443.9347699999998</v>
      </c>
      <c r="AJ97" s="51">
        <f t="shared" si="21"/>
        <v>8742.7068499999987</v>
      </c>
      <c r="AK97" s="50">
        <v>260</v>
      </c>
      <c r="AL97" s="49">
        <v>10.02177</v>
      </c>
      <c r="AM97" s="49">
        <v>2605.6601999999998</v>
      </c>
      <c r="AN97" s="46">
        <f t="shared" si="22"/>
        <v>3013.3786</v>
      </c>
      <c r="AO97" s="48">
        <v>0</v>
      </c>
      <c r="AP97" s="47">
        <v>15.75999</v>
      </c>
      <c r="AQ97" s="47">
        <v>0</v>
      </c>
      <c r="AR97" s="46">
        <f t="shared" si="23"/>
        <v>0</v>
      </c>
      <c r="AS97" s="45">
        <f t="shared" si="24"/>
        <v>7537.4064699999999</v>
      </c>
      <c r="AT97" s="74">
        <f t="shared" si="25"/>
        <v>15483.81393</v>
      </c>
      <c r="AU97" s="67">
        <f>VLOOKUP(A97,'[2]consolidado geral (2)'!$A$103:$AC$372,29,0)</f>
        <v>0</v>
      </c>
      <c r="AV97" s="47">
        <v>9.0511999999999997</v>
      </c>
      <c r="AW97" s="47">
        <f t="shared" si="26"/>
        <v>0</v>
      </c>
      <c r="AX97" s="79">
        <f t="shared" si="27"/>
        <v>0</v>
      </c>
      <c r="AY97" s="76">
        <f t="shared" si="28"/>
        <v>0</v>
      </c>
      <c r="AZ97" s="21">
        <f t="shared" si="29"/>
        <v>15483.81393</v>
      </c>
    </row>
    <row r="98" spans="1:52" ht="38.25" x14ac:dyDescent="0.25">
      <c r="A98" s="43">
        <v>6048110</v>
      </c>
      <c r="B98" s="43">
        <v>46523031000128</v>
      </c>
      <c r="C98" s="42" t="s">
        <v>342</v>
      </c>
      <c r="D98" s="60" t="s">
        <v>16</v>
      </c>
      <c r="E98" s="60" t="s">
        <v>341</v>
      </c>
      <c r="F98" s="60">
        <v>352250</v>
      </c>
      <c r="G98" s="60" t="s">
        <v>2</v>
      </c>
      <c r="H98" s="59" t="s">
        <v>1</v>
      </c>
      <c r="I98" s="58">
        <v>345</v>
      </c>
      <c r="J98" s="49">
        <v>10.920311999999999</v>
      </c>
      <c r="K98" s="49">
        <v>3767.5076399999998</v>
      </c>
      <c r="L98" s="57">
        <v>135</v>
      </c>
      <c r="M98" s="49">
        <v>10.713900000000001</v>
      </c>
      <c r="N98" s="49">
        <v>1446.3765000000001</v>
      </c>
      <c r="O98" s="56">
        <v>5213.8841400000001</v>
      </c>
      <c r="P98" s="35">
        <f>VLOOKUP(A98,'[1]midazolam SF'!$A$2:$M$272,13,0)</f>
        <v>120</v>
      </c>
      <c r="Q98" s="47">
        <v>14.823352</v>
      </c>
      <c r="R98" s="34">
        <f t="shared" si="15"/>
        <v>1778.80224</v>
      </c>
      <c r="S98" s="50">
        <f>VLOOKUP(A98,'[1]atracurio 2.5 SF'!A97:M367,13,0)</f>
        <v>0</v>
      </c>
      <c r="T98" s="49">
        <v>10.192959999999999</v>
      </c>
      <c r="U98" s="54">
        <f t="shared" si="16"/>
        <v>0</v>
      </c>
      <c r="V98" s="48">
        <f>VLOOKUP(A98,'[1]atracurio 5 SF'!A97:M367,13,0)</f>
        <v>0</v>
      </c>
      <c r="W98" s="47">
        <v>15.525040000000001</v>
      </c>
      <c r="X98" s="55">
        <f t="shared" si="17"/>
        <v>0</v>
      </c>
      <c r="Y98" s="50">
        <f>VLOOKUP(A98,'[1]rocuronio SF'!A97:M367,13,0)</f>
        <v>115</v>
      </c>
      <c r="Z98" s="49">
        <v>11.76314</v>
      </c>
      <c r="AA98" s="54">
        <f t="shared" si="18"/>
        <v>1352.7610999999999</v>
      </c>
      <c r="AB98" s="31">
        <f t="shared" si="19"/>
        <v>8345.4474800000007</v>
      </c>
      <c r="AC98" s="50">
        <f>VLOOKUP(A98,'[1]propofol framp 20 SF'!A96:V365,22,0)</f>
        <v>210</v>
      </c>
      <c r="AD98" s="53">
        <v>8.8693000000000008</v>
      </c>
      <c r="AE98" s="49">
        <f>VLOOKUP('Relatório Compra Internacional '!A98,'[1]propofol framp 20 SF'!A97:X366,24,0)</f>
        <v>1862.5530000000001</v>
      </c>
      <c r="AF98" s="46">
        <f t="shared" si="20"/>
        <v>7076.43714</v>
      </c>
      <c r="AG98" s="52">
        <v>120</v>
      </c>
      <c r="AH98" s="47">
        <v>15.323912999999999</v>
      </c>
      <c r="AI98" s="47">
        <v>1838.8695599999999</v>
      </c>
      <c r="AJ98" s="51">
        <f t="shared" si="21"/>
        <v>3617.6718000000001</v>
      </c>
      <c r="AK98" s="50">
        <v>0</v>
      </c>
      <c r="AL98" s="49">
        <v>10.02177</v>
      </c>
      <c r="AM98" s="49">
        <v>0</v>
      </c>
      <c r="AN98" s="46">
        <f t="shared" si="22"/>
        <v>0</v>
      </c>
      <c r="AO98" s="48">
        <v>0</v>
      </c>
      <c r="AP98" s="47">
        <v>15.75999</v>
      </c>
      <c r="AQ98" s="47">
        <v>0</v>
      </c>
      <c r="AR98" s="46">
        <f t="shared" si="23"/>
        <v>0</v>
      </c>
      <c r="AS98" s="45">
        <f t="shared" si="24"/>
        <v>3701.42256</v>
      </c>
      <c r="AT98" s="74">
        <f t="shared" si="25"/>
        <v>12046.870040000002</v>
      </c>
      <c r="AU98" s="67">
        <f>VLOOKUP(A98,'[2]consolidado geral (2)'!$A$103:$AC$372,29,0)</f>
        <v>0</v>
      </c>
      <c r="AV98" s="47">
        <v>9.0511999999999997</v>
      </c>
      <c r="AW98" s="47">
        <f t="shared" si="26"/>
        <v>0</v>
      </c>
      <c r="AX98" s="79">
        <f t="shared" si="27"/>
        <v>0</v>
      </c>
      <c r="AY98" s="76">
        <f t="shared" si="28"/>
        <v>0</v>
      </c>
      <c r="AZ98" s="21">
        <f t="shared" si="29"/>
        <v>12046.870040000002</v>
      </c>
    </row>
    <row r="99" spans="1:52" ht="38.25" x14ac:dyDescent="0.25">
      <c r="A99" s="43">
        <v>6095666</v>
      </c>
      <c r="B99" s="43">
        <v>61699567001830</v>
      </c>
      <c r="C99" s="42" t="s">
        <v>340</v>
      </c>
      <c r="D99" s="60" t="s">
        <v>16</v>
      </c>
      <c r="E99" s="60" t="s">
        <v>339</v>
      </c>
      <c r="F99" s="60">
        <v>350570</v>
      </c>
      <c r="G99" s="60" t="s">
        <v>2</v>
      </c>
      <c r="H99" s="59" t="s">
        <v>1</v>
      </c>
      <c r="I99" s="58">
        <v>3945</v>
      </c>
      <c r="J99" s="49">
        <v>10.920311999999999</v>
      </c>
      <c r="K99" s="49">
        <v>43080.630839999998</v>
      </c>
      <c r="L99" s="57">
        <v>1545</v>
      </c>
      <c r="M99" s="49">
        <v>10.713900000000001</v>
      </c>
      <c r="N99" s="49">
        <v>16552.9755</v>
      </c>
      <c r="O99" s="56">
        <v>59633.606339999998</v>
      </c>
      <c r="P99" s="35">
        <f>VLOOKUP(A99,'[1]midazolam SF'!$A$2:$M$272,13,0)</f>
        <v>1530</v>
      </c>
      <c r="Q99" s="47">
        <v>14.823352</v>
      </c>
      <c r="R99" s="34">
        <f t="shared" si="15"/>
        <v>22679.72856</v>
      </c>
      <c r="S99" s="50">
        <f>VLOOKUP(A99,'[1]atracurio 2.5 SF'!A98:M368,13,0)</f>
        <v>1150</v>
      </c>
      <c r="T99" s="49">
        <v>10.192959999999999</v>
      </c>
      <c r="U99" s="54">
        <f t="shared" si="16"/>
        <v>11721.903999999999</v>
      </c>
      <c r="V99" s="48">
        <f>VLOOKUP(A99,'[1]atracurio 5 SF'!A98:M368,13,0)</f>
        <v>0</v>
      </c>
      <c r="W99" s="47">
        <v>15.525040000000001</v>
      </c>
      <c r="X99" s="55">
        <f t="shared" si="17"/>
        <v>0</v>
      </c>
      <c r="Y99" s="50">
        <f>VLOOKUP(A99,'[1]rocuronio SF'!A98:M368,13,0)</f>
        <v>250</v>
      </c>
      <c r="Z99" s="49">
        <v>11.76314</v>
      </c>
      <c r="AA99" s="54">
        <f t="shared" si="18"/>
        <v>2940.7849999999999</v>
      </c>
      <c r="AB99" s="31">
        <f t="shared" si="19"/>
        <v>96976.0239</v>
      </c>
      <c r="AC99" s="50">
        <f>VLOOKUP(A99,'[1]propofol framp 20 SF'!A97:V366,22,0)</f>
        <v>2400</v>
      </c>
      <c r="AD99" s="53">
        <v>8.8693000000000008</v>
      </c>
      <c r="AE99" s="49">
        <f>VLOOKUP('Relatório Compra Internacional '!A99,'[1]propofol framp 20 SF'!A98:X367,24,0)</f>
        <v>21286.320000000003</v>
      </c>
      <c r="AF99" s="46">
        <f t="shared" si="20"/>
        <v>80919.926340000005</v>
      </c>
      <c r="AG99" s="52">
        <v>1530</v>
      </c>
      <c r="AH99" s="47">
        <v>15.323912999999999</v>
      </c>
      <c r="AI99" s="47">
        <v>23445.586889999999</v>
      </c>
      <c r="AJ99" s="51">
        <f t="shared" si="21"/>
        <v>46125.315449999995</v>
      </c>
      <c r="AK99" s="50">
        <v>7680</v>
      </c>
      <c r="AL99" s="49">
        <v>10.02177</v>
      </c>
      <c r="AM99" s="49">
        <v>76967.193599999999</v>
      </c>
      <c r="AN99" s="46">
        <f t="shared" si="22"/>
        <v>88689.097599999994</v>
      </c>
      <c r="AO99" s="48">
        <v>0</v>
      </c>
      <c r="AP99" s="47">
        <v>15.75999</v>
      </c>
      <c r="AQ99" s="47">
        <v>0</v>
      </c>
      <c r="AR99" s="46">
        <f t="shared" si="23"/>
        <v>0</v>
      </c>
      <c r="AS99" s="45">
        <f t="shared" si="24"/>
        <v>121699.10049</v>
      </c>
      <c r="AT99" s="74">
        <f t="shared" si="25"/>
        <v>218675.12439000001</v>
      </c>
      <c r="AU99" s="67">
        <f>VLOOKUP(A99,'[2]consolidado geral (2)'!$A$103:$AC$372,29,0)</f>
        <v>0</v>
      </c>
      <c r="AV99" s="47">
        <v>9.0511999999999997</v>
      </c>
      <c r="AW99" s="47">
        <f t="shared" si="26"/>
        <v>0</v>
      </c>
      <c r="AX99" s="79">
        <f t="shared" si="27"/>
        <v>0</v>
      </c>
      <c r="AY99" s="76">
        <f t="shared" si="28"/>
        <v>0</v>
      </c>
      <c r="AZ99" s="21">
        <f t="shared" si="29"/>
        <v>218675.12439000001</v>
      </c>
    </row>
    <row r="100" spans="1:52" ht="38.25" x14ac:dyDescent="0.25">
      <c r="A100" s="43">
        <v>6270107</v>
      </c>
      <c r="B100" s="43">
        <v>46588950000180</v>
      </c>
      <c r="C100" s="42" t="s">
        <v>338</v>
      </c>
      <c r="D100" s="60" t="s">
        <v>31</v>
      </c>
      <c r="E100" s="60" t="s">
        <v>30</v>
      </c>
      <c r="F100" s="60">
        <v>354980</v>
      </c>
      <c r="G100" s="60" t="s">
        <v>2</v>
      </c>
      <c r="H100" s="59" t="s">
        <v>1</v>
      </c>
      <c r="I100" s="58">
        <v>60</v>
      </c>
      <c r="J100" s="49">
        <v>10.920311999999999</v>
      </c>
      <c r="K100" s="49">
        <v>655.21871999999996</v>
      </c>
      <c r="L100" s="57">
        <v>25</v>
      </c>
      <c r="M100" s="49">
        <v>10.713900000000001</v>
      </c>
      <c r="N100" s="49">
        <v>267.84750000000003</v>
      </c>
      <c r="O100" s="56">
        <v>923.06621999999993</v>
      </c>
      <c r="P100" s="35">
        <f>VLOOKUP(A100,'[1]midazolam SF'!$A$2:$M$272,13,0)</f>
        <v>390</v>
      </c>
      <c r="Q100" s="47">
        <v>14.823352</v>
      </c>
      <c r="R100" s="34">
        <f t="shared" si="15"/>
        <v>5781.1072800000002</v>
      </c>
      <c r="S100" s="50">
        <f>VLOOKUP(A100,'[1]atracurio 2.5 SF'!A99:M369,13,0)</f>
        <v>0</v>
      </c>
      <c r="T100" s="49">
        <v>10.192959999999999</v>
      </c>
      <c r="U100" s="54">
        <f t="shared" si="16"/>
        <v>0</v>
      </c>
      <c r="V100" s="48">
        <f>VLOOKUP(A100,'[1]atracurio 5 SF'!A99:M369,13,0)</f>
        <v>0</v>
      </c>
      <c r="W100" s="47">
        <v>15.525040000000001</v>
      </c>
      <c r="X100" s="55">
        <f t="shared" si="17"/>
        <v>0</v>
      </c>
      <c r="Y100" s="50">
        <f>VLOOKUP(A100,'[1]rocuronio SF'!A99:M369,13,0)</f>
        <v>480</v>
      </c>
      <c r="Z100" s="49">
        <v>11.76314</v>
      </c>
      <c r="AA100" s="54">
        <f t="shared" si="18"/>
        <v>5646.3072000000002</v>
      </c>
      <c r="AB100" s="31">
        <f t="shared" si="19"/>
        <v>12350.4807</v>
      </c>
      <c r="AC100" s="50">
        <f>VLOOKUP(A100,'[1]propofol framp 20 SF'!A98:V367,22,0)</f>
        <v>35</v>
      </c>
      <c r="AD100" s="53">
        <v>8.8693000000000008</v>
      </c>
      <c r="AE100" s="49">
        <f>VLOOKUP('Relatório Compra Internacional '!A100,'[1]propofol framp 20 SF'!A99:X368,24,0)</f>
        <v>310.42550000000006</v>
      </c>
      <c r="AF100" s="46">
        <f t="shared" si="20"/>
        <v>1233.49172</v>
      </c>
      <c r="AG100" s="52">
        <v>390</v>
      </c>
      <c r="AH100" s="47">
        <v>15.323912999999999</v>
      </c>
      <c r="AI100" s="47">
        <v>5976.3260700000001</v>
      </c>
      <c r="AJ100" s="51">
        <f t="shared" si="21"/>
        <v>11757.433349999999</v>
      </c>
      <c r="AK100" s="50">
        <v>0</v>
      </c>
      <c r="AL100" s="49">
        <v>10.02177</v>
      </c>
      <c r="AM100" s="49">
        <v>0</v>
      </c>
      <c r="AN100" s="46">
        <f t="shared" si="22"/>
        <v>0</v>
      </c>
      <c r="AO100" s="48">
        <v>0</v>
      </c>
      <c r="AP100" s="47">
        <v>15.75999</v>
      </c>
      <c r="AQ100" s="47">
        <v>0</v>
      </c>
      <c r="AR100" s="46">
        <f t="shared" si="23"/>
        <v>0</v>
      </c>
      <c r="AS100" s="45">
        <f t="shared" si="24"/>
        <v>6286.7515700000004</v>
      </c>
      <c r="AT100" s="74">
        <f t="shared" si="25"/>
        <v>18637.23227</v>
      </c>
      <c r="AU100" s="67">
        <f>VLOOKUP(A100,'[2]consolidado geral (2)'!$A$103:$AC$372,29,0)</f>
        <v>0</v>
      </c>
      <c r="AV100" s="47">
        <v>9.0511999999999997</v>
      </c>
      <c r="AW100" s="47">
        <f t="shared" si="26"/>
        <v>0</v>
      </c>
      <c r="AX100" s="79">
        <f t="shared" si="27"/>
        <v>0</v>
      </c>
      <c r="AY100" s="76">
        <f t="shared" si="28"/>
        <v>0</v>
      </c>
      <c r="AZ100" s="21">
        <f t="shared" si="29"/>
        <v>18637.23227</v>
      </c>
    </row>
    <row r="101" spans="1:52" ht="38.25" x14ac:dyDescent="0.25">
      <c r="A101" s="43">
        <v>6270131</v>
      </c>
      <c r="B101" s="43">
        <v>46588950000180</v>
      </c>
      <c r="C101" s="42" t="s">
        <v>337</v>
      </c>
      <c r="D101" s="60" t="s">
        <v>31</v>
      </c>
      <c r="E101" s="60" t="s">
        <v>30</v>
      </c>
      <c r="F101" s="60">
        <v>354980</v>
      </c>
      <c r="G101" s="60" t="s">
        <v>2</v>
      </c>
      <c r="H101" s="59" t="s">
        <v>1</v>
      </c>
      <c r="I101" s="58">
        <v>60</v>
      </c>
      <c r="J101" s="49">
        <v>10.920311999999999</v>
      </c>
      <c r="K101" s="49">
        <v>655.21871999999996</v>
      </c>
      <c r="L101" s="57">
        <v>25</v>
      </c>
      <c r="M101" s="49">
        <v>10.713900000000001</v>
      </c>
      <c r="N101" s="49">
        <v>267.84750000000003</v>
      </c>
      <c r="O101" s="56">
        <v>923.06621999999993</v>
      </c>
      <c r="P101" s="35">
        <f>VLOOKUP(A101,'[1]midazolam SF'!$A$2:$M$272,13,0)</f>
        <v>2060</v>
      </c>
      <c r="Q101" s="47">
        <v>14.823352</v>
      </c>
      <c r="R101" s="34">
        <f t="shared" si="15"/>
        <v>30536.10512</v>
      </c>
      <c r="S101" s="50">
        <f>VLOOKUP(A101,'[1]atracurio 2.5 SF'!A100:M370,13,0)</f>
        <v>0</v>
      </c>
      <c r="T101" s="49">
        <v>10.192959999999999</v>
      </c>
      <c r="U101" s="54">
        <f t="shared" si="16"/>
        <v>0</v>
      </c>
      <c r="V101" s="48">
        <f>VLOOKUP(A101,'[1]atracurio 5 SF'!A100:M370,13,0)</f>
        <v>0</v>
      </c>
      <c r="W101" s="47">
        <v>15.525040000000001</v>
      </c>
      <c r="X101" s="55">
        <f t="shared" si="17"/>
        <v>0</v>
      </c>
      <c r="Y101" s="50">
        <f>VLOOKUP(A101,'[1]rocuronio SF'!A100:M370,13,0)</f>
        <v>1150</v>
      </c>
      <c r="Z101" s="49">
        <v>11.76314</v>
      </c>
      <c r="AA101" s="54">
        <f t="shared" si="18"/>
        <v>13527.611000000001</v>
      </c>
      <c r="AB101" s="31">
        <f t="shared" si="19"/>
        <v>44986.782340000005</v>
      </c>
      <c r="AC101" s="50">
        <f>VLOOKUP(A101,'[1]propofol framp 20 SF'!A99:V368,22,0)</f>
        <v>35</v>
      </c>
      <c r="AD101" s="53">
        <v>8.8693000000000008</v>
      </c>
      <c r="AE101" s="49">
        <f>VLOOKUP('Relatório Compra Internacional '!A101,'[1]propofol framp 20 SF'!A100:X369,24,0)</f>
        <v>310.42550000000006</v>
      </c>
      <c r="AF101" s="46">
        <f t="shared" si="20"/>
        <v>1233.49172</v>
      </c>
      <c r="AG101" s="52">
        <v>2060</v>
      </c>
      <c r="AH101" s="47">
        <v>15.323912999999999</v>
      </c>
      <c r="AI101" s="47">
        <v>31567.260779999997</v>
      </c>
      <c r="AJ101" s="51">
        <f t="shared" si="21"/>
        <v>62103.365899999997</v>
      </c>
      <c r="AK101" s="50">
        <v>0</v>
      </c>
      <c r="AL101" s="49">
        <v>10.02177</v>
      </c>
      <c r="AM101" s="49">
        <v>0</v>
      </c>
      <c r="AN101" s="46">
        <f t="shared" si="22"/>
        <v>0</v>
      </c>
      <c r="AO101" s="48">
        <v>0</v>
      </c>
      <c r="AP101" s="47">
        <v>15.75999</v>
      </c>
      <c r="AQ101" s="47">
        <v>0</v>
      </c>
      <c r="AR101" s="46">
        <f t="shared" si="23"/>
        <v>0</v>
      </c>
      <c r="AS101" s="45">
        <f t="shared" si="24"/>
        <v>31877.686279999998</v>
      </c>
      <c r="AT101" s="74">
        <f t="shared" si="25"/>
        <v>76864.46862</v>
      </c>
      <c r="AU101" s="67">
        <f>VLOOKUP(A101,'[2]consolidado geral (2)'!$A$103:$AC$372,29,0)</f>
        <v>0</v>
      </c>
      <c r="AV101" s="47">
        <v>9.0511999999999997</v>
      </c>
      <c r="AW101" s="47">
        <f t="shared" si="26"/>
        <v>0</v>
      </c>
      <c r="AX101" s="79">
        <f t="shared" si="27"/>
        <v>0</v>
      </c>
      <c r="AY101" s="76">
        <f t="shared" si="28"/>
        <v>0</v>
      </c>
      <c r="AZ101" s="21">
        <f t="shared" si="29"/>
        <v>76864.46862</v>
      </c>
    </row>
    <row r="102" spans="1:52" ht="25.5" x14ac:dyDescent="0.25">
      <c r="A102" s="43">
        <v>6603378</v>
      </c>
      <c r="B102" s="43" t="s">
        <v>336</v>
      </c>
      <c r="C102" s="63" t="s">
        <v>335</v>
      </c>
      <c r="D102" s="60" t="s">
        <v>35</v>
      </c>
      <c r="E102" s="60" t="s">
        <v>334</v>
      </c>
      <c r="F102" s="60">
        <v>353580</v>
      </c>
      <c r="G102" s="60" t="s">
        <v>2</v>
      </c>
      <c r="H102" s="59" t="s">
        <v>1</v>
      </c>
      <c r="I102" s="58">
        <v>10</v>
      </c>
      <c r="J102" s="49">
        <v>10.920311999999999</v>
      </c>
      <c r="K102" s="49">
        <v>109.20311999999998</v>
      </c>
      <c r="L102" s="57">
        <v>5</v>
      </c>
      <c r="M102" s="49">
        <v>10.713900000000001</v>
      </c>
      <c r="N102" s="49">
        <v>53.569500000000005</v>
      </c>
      <c r="O102" s="56">
        <v>162.77261999999999</v>
      </c>
      <c r="P102" s="35">
        <f>VLOOKUP(A102,'[1]midazolam SF'!$A$2:$M$272,13,0)</f>
        <v>20</v>
      </c>
      <c r="Q102" s="47">
        <v>14.823352</v>
      </c>
      <c r="R102" s="34">
        <f t="shared" si="15"/>
        <v>296.46704</v>
      </c>
      <c r="S102" s="50">
        <f>VLOOKUP(A102,'[1]atracurio 2.5 SF'!A101:M371,13,0)</f>
        <v>20</v>
      </c>
      <c r="T102" s="49">
        <v>10.192959999999999</v>
      </c>
      <c r="U102" s="54">
        <f t="shared" si="16"/>
        <v>203.85919999999999</v>
      </c>
      <c r="V102" s="48">
        <f>VLOOKUP(A102,'[1]atracurio 5 SF'!A101:M371,13,0)</f>
        <v>40</v>
      </c>
      <c r="W102" s="47">
        <v>15.525040000000001</v>
      </c>
      <c r="X102" s="55">
        <f t="shared" si="17"/>
        <v>621.00160000000005</v>
      </c>
      <c r="Y102" s="50">
        <f>VLOOKUP(A102,'[1]rocuronio SF'!A101:M371,13,0)</f>
        <v>15</v>
      </c>
      <c r="Z102" s="49">
        <v>11.76314</v>
      </c>
      <c r="AA102" s="54">
        <f t="shared" si="18"/>
        <v>176.44710000000001</v>
      </c>
      <c r="AB102" s="31">
        <f t="shared" si="19"/>
        <v>1460.5475600000002</v>
      </c>
      <c r="AC102" s="50">
        <f>VLOOKUP(A102,'[1]propofol framp 20 SF'!A100:V369,22,0)</f>
        <v>5</v>
      </c>
      <c r="AD102" s="53">
        <v>8.8693000000000008</v>
      </c>
      <c r="AE102" s="49">
        <f>VLOOKUP('Relatório Compra Internacional '!A102,'[1]propofol framp 20 SF'!A101:X370,24,0)</f>
        <v>44.346500000000006</v>
      </c>
      <c r="AF102" s="46">
        <f t="shared" si="20"/>
        <v>207.11912000000001</v>
      </c>
      <c r="AG102" s="52">
        <v>20</v>
      </c>
      <c r="AH102" s="47">
        <v>15.323912999999999</v>
      </c>
      <c r="AI102" s="47">
        <v>306.47825999999998</v>
      </c>
      <c r="AJ102" s="51">
        <f t="shared" si="21"/>
        <v>602.94529999999997</v>
      </c>
      <c r="AK102" s="50">
        <v>80</v>
      </c>
      <c r="AL102" s="49">
        <v>10.02177</v>
      </c>
      <c r="AM102" s="49">
        <v>801.74160000000006</v>
      </c>
      <c r="AN102" s="46">
        <f t="shared" si="22"/>
        <v>1005.6008</v>
      </c>
      <c r="AO102" s="48">
        <v>100</v>
      </c>
      <c r="AP102" s="47">
        <v>15.75999</v>
      </c>
      <c r="AQ102" s="47">
        <v>1575.999</v>
      </c>
      <c r="AR102" s="46">
        <f t="shared" si="23"/>
        <v>2197.0006000000003</v>
      </c>
      <c r="AS102" s="45">
        <f t="shared" si="24"/>
        <v>2728.5653600000001</v>
      </c>
      <c r="AT102" s="74">
        <f t="shared" si="25"/>
        <v>4189.1129200000005</v>
      </c>
      <c r="AU102" s="67">
        <f>VLOOKUP(A102,'[2]consolidado geral (2)'!$A$103:$AC$372,29,0)</f>
        <v>60</v>
      </c>
      <c r="AV102" s="47">
        <v>9.0511999999999997</v>
      </c>
      <c r="AW102" s="47">
        <f t="shared" si="26"/>
        <v>543.072</v>
      </c>
      <c r="AX102" s="79">
        <f t="shared" si="27"/>
        <v>2740.0726000000004</v>
      </c>
      <c r="AY102" s="76">
        <f t="shared" si="28"/>
        <v>543.072</v>
      </c>
      <c r="AZ102" s="21">
        <f t="shared" si="29"/>
        <v>4732.1849200000006</v>
      </c>
    </row>
    <row r="103" spans="1:52" ht="38.25" x14ac:dyDescent="0.25">
      <c r="A103" s="43">
        <v>6680968</v>
      </c>
      <c r="B103" s="43">
        <v>45755238000165</v>
      </c>
      <c r="C103" s="42" t="s">
        <v>333</v>
      </c>
      <c r="D103" s="60" t="s">
        <v>40</v>
      </c>
      <c r="E103" s="60" t="s">
        <v>332</v>
      </c>
      <c r="F103" s="60">
        <v>353200</v>
      </c>
      <c r="G103" s="60" t="s">
        <v>2</v>
      </c>
      <c r="H103" s="59" t="s">
        <v>1</v>
      </c>
      <c r="I103" s="58">
        <v>5</v>
      </c>
      <c r="J103" s="49">
        <v>10.920311999999999</v>
      </c>
      <c r="K103" s="49">
        <v>54.601559999999992</v>
      </c>
      <c r="L103" s="57">
        <v>5</v>
      </c>
      <c r="M103" s="49">
        <v>10.713900000000001</v>
      </c>
      <c r="N103" s="49">
        <v>53.569500000000005</v>
      </c>
      <c r="O103" s="56">
        <v>108.17106</v>
      </c>
      <c r="P103" s="35">
        <f>VLOOKUP(A103,'[1]midazolam SF'!$A$2:$M$272,13,0)</f>
        <v>10</v>
      </c>
      <c r="Q103" s="47">
        <v>14.823352</v>
      </c>
      <c r="R103" s="34">
        <f t="shared" si="15"/>
        <v>148.23352</v>
      </c>
      <c r="S103" s="50">
        <f>VLOOKUP(A103,'[1]atracurio 2.5 SF'!A102:M372,13,0)</f>
        <v>0</v>
      </c>
      <c r="T103" s="49">
        <v>10.192959999999999</v>
      </c>
      <c r="U103" s="54">
        <f t="shared" si="16"/>
        <v>0</v>
      </c>
      <c r="V103" s="48">
        <f>VLOOKUP(A103,'[1]atracurio 5 SF'!A102:M372,13,0)</f>
        <v>20</v>
      </c>
      <c r="W103" s="47">
        <v>15.525040000000001</v>
      </c>
      <c r="X103" s="55">
        <f t="shared" si="17"/>
        <v>310.50080000000003</v>
      </c>
      <c r="Y103" s="50">
        <f>VLOOKUP(A103,'[1]rocuronio SF'!A102:M372,13,0)</f>
        <v>15</v>
      </c>
      <c r="Z103" s="49">
        <v>11.76314</v>
      </c>
      <c r="AA103" s="54">
        <f t="shared" si="18"/>
        <v>176.44710000000001</v>
      </c>
      <c r="AB103" s="31">
        <f t="shared" si="19"/>
        <v>743.35248000000001</v>
      </c>
      <c r="AC103" s="50">
        <f>VLOOKUP(A103,'[1]propofol framp 20 SF'!A101:V370,22,0)</f>
        <v>5</v>
      </c>
      <c r="AD103" s="53">
        <v>8.8693000000000008</v>
      </c>
      <c r="AE103" s="49">
        <f>VLOOKUP('Relatório Compra Internacional '!A103,'[1]propofol framp 20 SF'!A102:X371,24,0)</f>
        <v>44.346500000000006</v>
      </c>
      <c r="AF103" s="46">
        <f t="shared" si="20"/>
        <v>152.51756</v>
      </c>
      <c r="AG103" s="52">
        <v>10</v>
      </c>
      <c r="AH103" s="47">
        <v>15.323912999999999</v>
      </c>
      <c r="AI103" s="47">
        <v>153.23912999999999</v>
      </c>
      <c r="AJ103" s="51">
        <f t="shared" si="21"/>
        <v>301.47264999999999</v>
      </c>
      <c r="AK103" s="50">
        <v>0</v>
      </c>
      <c r="AL103" s="49">
        <v>10.02177</v>
      </c>
      <c r="AM103" s="49">
        <v>0</v>
      </c>
      <c r="AN103" s="46">
        <f t="shared" si="22"/>
        <v>0</v>
      </c>
      <c r="AO103" s="48">
        <v>30</v>
      </c>
      <c r="AP103" s="47">
        <v>15.75999</v>
      </c>
      <c r="AQ103" s="47">
        <v>472.79970000000003</v>
      </c>
      <c r="AR103" s="46">
        <f t="shared" si="23"/>
        <v>783.30050000000006</v>
      </c>
      <c r="AS103" s="45">
        <f t="shared" si="24"/>
        <v>670.38533000000007</v>
      </c>
      <c r="AT103" s="74">
        <f t="shared" si="25"/>
        <v>1413.7378100000001</v>
      </c>
      <c r="AU103" s="67">
        <f>VLOOKUP(A103,'[2]consolidado geral (2)'!$A$103:$AC$372,29,0)</f>
        <v>10</v>
      </c>
      <c r="AV103" s="47">
        <v>9.0511999999999997</v>
      </c>
      <c r="AW103" s="47">
        <f t="shared" si="26"/>
        <v>90.512</v>
      </c>
      <c r="AX103" s="79">
        <f t="shared" si="27"/>
        <v>873.8125</v>
      </c>
      <c r="AY103" s="76">
        <f t="shared" si="28"/>
        <v>90.512</v>
      </c>
      <c r="AZ103" s="21">
        <f t="shared" si="29"/>
        <v>1504.24981</v>
      </c>
    </row>
    <row r="104" spans="1:52" ht="38.25" x14ac:dyDescent="0.25">
      <c r="A104" s="43">
        <v>6938361</v>
      </c>
      <c r="B104" s="43">
        <v>59307595000175</v>
      </c>
      <c r="C104" s="42" t="s">
        <v>331</v>
      </c>
      <c r="D104" s="60" t="s">
        <v>16</v>
      </c>
      <c r="E104" s="60" t="s">
        <v>330</v>
      </c>
      <c r="F104" s="60">
        <v>354880</v>
      </c>
      <c r="G104" s="60" t="s">
        <v>2</v>
      </c>
      <c r="H104" s="59" t="s">
        <v>1</v>
      </c>
      <c r="I104" s="58">
        <v>600</v>
      </c>
      <c r="J104" s="49">
        <v>10.920311999999999</v>
      </c>
      <c r="K104" s="49">
        <v>6552.1871999999994</v>
      </c>
      <c r="L104" s="57">
        <v>235</v>
      </c>
      <c r="M104" s="49">
        <v>10.713900000000001</v>
      </c>
      <c r="N104" s="49">
        <v>2517.7665000000002</v>
      </c>
      <c r="O104" s="56">
        <v>9069.9537</v>
      </c>
      <c r="P104" s="35">
        <f>VLOOKUP(A104,'[1]midazolam SF'!$A$2:$M$272,13,0)</f>
        <v>190</v>
      </c>
      <c r="Q104" s="47">
        <v>14.823352</v>
      </c>
      <c r="R104" s="34">
        <f t="shared" si="15"/>
        <v>2816.4368800000002</v>
      </c>
      <c r="S104" s="50">
        <f>VLOOKUP(A104,'[1]atracurio 2.5 SF'!A103:M373,13,0)</f>
        <v>80</v>
      </c>
      <c r="T104" s="49">
        <v>10.192959999999999</v>
      </c>
      <c r="U104" s="54">
        <f t="shared" si="16"/>
        <v>815.43679999999995</v>
      </c>
      <c r="V104" s="48">
        <f>VLOOKUP(A104,'[1]atracurio 5 SF'!A103:M373,13,0)</f>
        <v>0</v>
      </c>
      <c r="W104" s="47">
        <v>15.525040000000001</v>
      </c>
      <c r="X104" s="55">
        <f t="shared" si="17"/>
        <v>0</v>
      </c>
      <c r="Y104" s="50">
        <f>VLOOKUP(A104,'[1]rocuronio SF'!A103:M373,13,0)</f>
        <v>190</v>
      </c>
      <c r="Z104" s="49">
        <v>11.76314</v>
      </c>
      <c r="AA104" s="54">
        <f t="shared" si="18"/>
        <v>2234.9965999999999</v>
      </c>
      <c r="AB104" s="31">
        <f t="shared" si="19"/>
        <v>14936.823979999999</v>
      </c>
      <c r="AC104" s="50">
        <f>VLOOKUP(A104,'[1]propofol framp 20 SF'!A102:V371,22,0)</f>
        <v>365</v>
      </c>
      <c r="AD104" s="53">
        <v>8.8693000000000008</v>
      </c>
      <c r="AE104" s="49">
        <f>VLOOKUP('Relatório Compra Internacional '!A104,'[1]propofol framp 20 SF'!A103:X372,24,0)</f>
        <v>3237.2945000000004</v>
      </c>
      <c r="AF104" s="46">
        <f t="shared" si="20"/>
        <v>12307.2482</v>
      </c>
      <c r="AG104" s="52">
        <v>190</v>
      </c>
      <c r="AH104" s="47">
        <v>15.323912999999999</v>
      </c>
      <c r="AI104" s="47">
        <v>2911.5434700000001</v>
      </c>
      <c r="AJ104" s="51">
        <f t="shared" si="21"/>
        <v>5727.9803499999998</v>
      </c>
      <c r="AK104" s="50">
        <v>520</v>
      </c>
      <c r="AL104" s="49">
        <v>10.02177</v>
      </c>
      <c r="AM104" s="49">
        <v>5211.3203999999996</v>
      </c>
      <c r="AN104" s="46">
        <f t="shared" si="22"/>
        <v>6026.7572</v>
      </c>
      <c r="AO104" s="48">
        <v>0</v>
      </c>
      <c r="AP104" s="47">
        <v>15.75999</v>
      </c>
      <c r="AQ104" s="47">
        <v>0</v>
      </c>
      <c r="AR104" s="46">
        <f t="shared" si="23"/>
        <v>0</v>
      </c>
      <c r="AS104" s="45">
        <f t="shared" si="24"/>
        <v>11360.158370000001</v>
      </c>
      <c r="AT104" s="74">
        <f t="shared" si="25"/>
        <v>26296.982349999998</v>
      </c>
      <c r="AU104" s="67">
        <f>VLOOKUP(A104,'[2]consolidado geral (2)'!$A$103:$AC$372,29,0)</f>
        <v>0</v>
      </c>
      <c r="AV104" s="47">
        <v>9.0511999999999997</v>
      </c>
      <c r="AW104" s="47">
        <f t="shared" si="26"/>
        <v>0</v>
      </c>
      <c r="AX104" s="79">
        <f t="shared" si="27"/>
        <v>0</v>
      </c>
      <c r="AY104" s="76">
        <f t="shared" si="28"/>
        <v>0</v>
      </c>
      <c r="AZ104" s="21">
        <f t="shared" si="29"/>
        <v>26296.982349999998</v>
      </c>
    </row>
    <row r="105" spans="1:52" ht="38.25" x14ac:dyDescent="0.25">
      <c r="A105" s="43">
        <v>6998704</v>
      </c>
      <c r="B105" s="43">
        <v>58200015000183</v>
      </c>
      <c r="C105" s="42" t="s">
        <v>329</v>
      </c>
      <c r="D105" s="60" t="s">
        <v>6</v>
      </c>
      <c r="E105" s="60" t="s">
        <v>5</v>
      </c>
      <c r="F105" s="60">
        <v>354850</v>
      </c>
      <c r="G105" s="60" t="s">
        <v>2</v>
      </c>
      <c r="H105" s="59" t="s">
        <v>1</v>
      </c>
      <c r="I105" s="58">
        <v>3500</v>
      </c>
      <c r="J105" s="49">
        <v>10.920311999999999</v>
      </c>
      <c r="K105" s="49">
        <v>38221.091999999997</v>
      </c>
      <c r="L105" s="57">
        <v>1375</v>
      </c>
      <c r="M105" s="49">
        <v>10.713900000000001</v>
      </c>
      <c r="N105" s="49">
        <v>14731.612500000001</v>
      </c>
      <c r="O105" s="56">
        <v>52952.7045</v>
      </c>
      <c r="P105" s="35">
        <f>VLOOKUP(A105,'[1]midazolam SF'!$A$2:$M$272,13,0)</f>
        <v>920</v>
      </c>
      <c r="Q105" s="47">
        <v>14.823352</v>
      </c>
      <c r="R105" s="34">
        <f t="shared" si="15"/>
        <v>13637.483840000001</v>
      </c>
      <c r="S105" s="50">
        <f>VLOOKUP(A105,'[1]atracurio 2.5 SF'!A104:M374,13,0)</f>
        <v>0</v>
      </c>
      <c r="T105" s="49">
        <v>10.192959999999999</v>
      </c>
      <c r="U105" s="54">
        <f t="shared" si="16"/>
        <v>0</v>
      </c>
      <c r="V105" s="48">
        <f>VLOOKUP(A105,'[1]atracurio 5 SF'!A104:M374,13,0)</f>
        <v>0</v>
      </c>
      <c r="W105" s="47">
        <v>15.525040000000001</v>
      </c>
      <c r="X105" s="55">
        <f t="shared" si="17"/>
        <v>0</v>
      </c>
      <c r="Y105" s="50">
        <f>VLOOKUP(A105,'[1]rocuronio SF'!A104:M374,13,0)</f>
        <v>240</v>
      </c>
      <c r="Z105" s="49">
        <v>11.76314</v>
      </c>
      <c r="AA105" s="54">
        <f t="shared" si="18"/>
        <v>2823.1536000000001</v>
      </c>
      <c r="AB105" s="31">
        <f t="shared" si="19"/>
        <v>69413.341939999998</v>
      </c>
      <c r="AC105" s="50">
        <f>VLOOKUP(A105,'[1]propofol framp 20 SF'!A103:V372,22,0)</f>
        <v>2130</v>
      </c>
      <c r="AD105" s="53">
        <v>8.8693000000000008</v>
      </c>
      <c r="AE105" s="49">
        <f>VLOOKUP('Relatório Compra Internacional '!A105,'[1]propofol framp 20 SF'!A104:X373,24,0)</f>
        <v>18891.609</v>
      </c>
      <c r="AF105" s="46">
        <f t="shared" si="20"/>
        <v>71844.313500000004</v>
      </c>
      <c r="AG105" s="52">
        <v>920</v>
      </c>
      <c r="AH105" s="47">
        <v>15.323912999999999</v>
      </c>
      <c r="AI105" s="47">
        <v>14097.999959999999</v>
      </c>
      <c r="AJ105" s="51">
        <f t="shared" si="21"/>
        <v>27735.483800000002</v>
      </c>
      <c r="AK105" s="50">
        <v>0</v>
      </c>
      <c r="AL105" s="49">
        <v>10.02177</v>
      </c>
      <c r="AM105" s="49">
        <v>0</v>
      </c>
      <c r="AN105" s="46">
        <f t="shared" si="22"/>
        <v>0</v>
      </c>
      <c r="AO105" s="48">
        <v>0</v>
      </c>
      <c r="AP105" s="47">
        <v>15.75999</v>
      </c>
      <c r="AQ105" s="47">
        <v>0</v>
      </c>
      <c r="AR105" s="46">
        <f t="shared" si="23"/>
        <v>0</v>
      </c>
      <c r="AS105" s="45">
        <f t="shared" si="24"/>
        <v>32989.608959999998</v>
      </c>
      <c r="AT105" s="74">
        <f t="shared" si="25"/>
        <v>102402.9509</v>
      </c>
      <c r="AU105" s="67">
        <f>VLOOKUP(A105,'[2]consolidado geral (2)'!$A$103:$AC$372,29,0)</f>
        <v>0</v>
      </c>
      <c r="AV105" s="47">
        <v>9.0511999999999997</v>
      </c>
      <c r="AW105" s="47">
        <f t="shared" si="26"/>
        <v>0</v>
      </c>
      <c r="AX105" s="79">
        <f t="shared" si="27"/>
        <v>0</v>
      </c>
      <c r="AY105" s="76">
        <f t="shared" si="28"/>
        <v>0</v>
      </c>
      <c r="AZ105" s="21">
        <f t="shared" si="29"/>
        <v>102402.9509</v>
      </c>
    </row>
    <row r="106" spans="1:52" ht="51" x14ac:dyDescent="0.25">
      <c r="A106" s="43">
        <v>7019076</v>
      </c>
      <c r="B106" s="43">
        <v>68311216000888</v>
      </c>
      <c r="C106" s="42" t="s">
        <v>328</v>
      </c>
      <c r="D106" s="60" t="s">
        <v>16</v>
      </c>
      <c r="E106" s="60" t="s">
        <v>267</v>
      </c>
      <c r="F106" s="60">
        <v>355030</v>
      </c>
      <c r="G106" s="60" t="s">
        <v>2</v>
      </c>
      <c r="H106" s="59" t="s">
        <v>1</v>
      </c>
      <c r="I106" s="58">
        <v>860</v>
      </c>
      <c r="J106" s="49">
        <v>10.920311999999999</v>
      </c>
      <c r="K106" s="49">
        <v>9391.4683199999999</v>
      </c>
      <c r="L106" s="57">
        <v>340</v>
      </c>
      <c r="M106" s="49">
        <v>10.713900000000001</v>
      </c>
      <c r="N106" s="49">
        <v>3642.7260000000001</v>
      </c>
      <c r="O106" s="56">
        <v>13034.194320000001</v>
      </c>
      <c r="P106" s="35">
        <f>VLOOKUP(A106,'[1]midazolam SF'!$A$2:$M$272,13,0)</f>
        <v>230</v>
      </c>
      <c r="Q106" s="47">
        <v>14.823352</v>
      </c>
      <c r="R106" s="34">
        <f t="shared" si="15"/>
        <v>3409.3709600000002</v>
      </c>
      <c r="S106" s="50">
        <f>VLOOKUP(A106,'[1]atracurio 2.5 SF'!A105:M375,13,0)</f>
        <v>0</v>
      </c>
      <c r="T106" s="49">
        <v>10.192959999999999</v>
      </c>
      <c r="U106" s="54">
        <f t="shared" si="16"/>
        <v>0</v>
      </c>
      <c r="V106" s="48">
        <f>VLOOKUP(A106,'[1]atracurio 5 SF'!A105:M375,13,0)</f>
        <v>500</v>
      </c>
      <c r="W106" s="47">
        <v>15.525040000000001</v>
      </c>
      <c r="X106" s="55">
        <f t="shared" si="17"/>
        <v>7762.52</v>
      </c>
      <c r="Y106" s="50">
        <f>VLOOKUP(A106,'[1]rocuronio SF'!A105:M375,13,0)</f>
        <v>460</v>
      </c>
      <c r="Z106" s="49">
        <v>11.76314</v>
      </c>
      <c r="AA106" s="54">
        <f t="shared" si="18"/>
        <v>5411.0443999999998</v>
      </c>
      <c r="AB106" s="31">
        <f t="shared" si="19"/>
        <v>29617.129680000002</v>
      </c>
      <c r="AC106" s="50">
        <f>VLOOKUP(A106,'[1]propofol framp 20 SF'!A104:V373,22,0)</f>
        <v>525</v>
      </c>
      <c r="AD106" s="53">
        <v>8.8693000000000008</v>
      </c>
      <c r="AE106" s="49">
        <f>VLOOKUP('Relatório Compra Internacional '!A106,'[1]propofol framp 20 SF'!A105:X374,24,0)</f>
        <v>4656.3825000000006</v>
      </c>
      <c r="AF106" s="46">
        <f t="shared" si="20"/>
        <v>17690.576820000002</v>
      </c>
      <c r="AG106" s="52">
        <v>230</v>
      </c>
      <c r="AH106" s="47">
        <v>15.323912999999999</v>
      </c>
      <c r="AI106" s="47">
        <v>3524.4999899999998</v>
      </c>
      <c r="AJ106" s="51">
        <f t="shared" si="21"/>
        <v>6933.8709500000004</v>
      </c>
      <c r="AK106" s="50">
        <v>0</v>
      </c>
      <c r="AL106" s="49">
        <v>10.02177</v>
      </c>
      <c r="AM106" s="49">
        <v>0</v>
      </c>
      <c r="AN106" s="46">
        <f t="shared" si="22"/>
        <v>0</v>
      </c>
      <c r="AO106" s="48">
        <v>1470</v>
      </c>
      <c r="AP106" s="47">
        <v>15.75999</v>
      </c>
      <c r="AQ106" s="47">
        <v>23167.185300000001</v>
      </c>
      <c r="AR106" s="46">
        <f t="shared" si="23"/>
        <v>30929.705300000001</v>
      </c>
      <c r="AS106" s="45">
        <f t="shared" si="24"/>
        <v>31348.067790000001</v>
      </c>
      <c r="AT106" s="74">
        <f t="shared" si="25"/>
        <v>60965.197469999999</v>
      </c>
      <c r="AU106" s="67">
        <f>VLOOKUP(A106,'[2]consolidado geral (2)'!$A$103:$AC$372,29,0)</f>
        <v>910</v>
      </c>
      <c r="AV106" s="47">
        <v>9.0511999999999997</v>
      </c>
      <c r="AW106" s="47">
        <f t="shared" si="26"/>
        <v>8236.5920000000006</v>
      </c>
      <c r="AX106" s="79">
        <f t="shared" si="27"/>
        <v>39166.297300000006</v>
      </c>
      <c r="AY106" s="76">
        <f t="shared" si="28"/>
        <v>8236.5920000000006</v>
      </c>
      <c r="AZ106" s="21">
        <f t="shared" si="29"/>
        <v>69201.789470000003</v>
      </c>
    </row>
    <row r="107" spans="1:52" ht="25.5" x14ac:dyDescent="0.25">
      <c r="A107" s="43">
        <v>7094132</v>
      </c>
      <c r="B107" s="43">
        <v>56900848000121</v>
      </c>
      <c r="C107" s="42" t="s">
        <v>327</v>
      </c>
      <c r="D107" s="60" t="s">
        <v>16</v>
      </c>
      <c r="E107" s="60" t="s">
        <v>134</v>
      </c>
      <c r="F107" s="60">
        <v>354680</v>
      </c>
      <c r="G107" s="60" t="s">
        <v>2</v>
      </c>
      <c r="H107" s="59" t="s">
        <v>1</v>
      </c>
      <c r="I107" s="58">
        <v>600</v>
      </c>
      <c r="J107" s="49">
        <v>10.920311999999999</v>
      </c>
      <c r="K107" s="49">
        <v>6552.1871999999994</v>
      </c>
      <c r="L107" s="57">
        <v>235</v>
      </c>
      <c r="M107" s="49">
        <v>10.713900000000001</v>
      </c>
      <c r="N107" s="49">
        <v>2517.7665000000002</v>
      </c>
      <c r="O107" s="56">
        <v>9069.9537</v>
      </c>
      <c r="P107" s="35">
        <f>VLOOKUP(A107,'[1]midazolam SF'!$A$2:$M$272,13,0)</f>
        <v>190</v>
      </c>
      <c r="Q107" s="47">
        <v>14.823352</v>
      </c>
      <c r="R107" s="34">
        <f t="shared" si="15"/>
        <v>2816.4368800000002</v>
      </c>
      <c r="S107" s="50">
        <f>VLOOKUP(A107,'[1]atracurio 2.5 SF'!A106:M376,13,0)</f>
        <v>80</v>
      </c>
      <c r="T107" s="49">
        <v>10.192959999999999</v>
      </c>
      <c r="U107" s="54">
        <f t="shared" si="16"/>
        <v>815.43679999999995</v>
      </c>
      <c r="V107" s="48">
        <f>VLOOKUP(A107,'[1]atracurio 5 SF'!A106:M376,13,0)</f>
        <v>110</v>
      </c>
      <c r="W107" s="47">
        <v>15.525040000000001</v>
      </c>
      <c r="X107" s="55">
        <f t="shared" si="17"/>
        <v>1707.7544</v>
      </c>
      <c r="Y107" s="50">
        <f>VLOOKUP(A107,'[1]rocuronio SF'!A106:M376,13,0)</f>
        <v>190</v>
      </c>
      <c r="Z107" s="49">
        <v>11.76314</v>
      </c>
      <c r="AA107" s="54">
        <f t="shared" si="18"/>
        <v>2234.9965999999999</v>
      </c>
      <c r="AB107" s="31">
        <f t="shared" si="19"/>
        <v>16644.578379999999</v>
      </c>
      <c r="AC107" s="50">
        <f>VLOOKUP(A107,'[1]propofol framp 20 SF'!A105:V374,22,0)</f>
        <v>365</v>
      </c>
      <c r="AD107" s="53">
        <v>8.8693000000000008</v>
      </c>
      <c r="AE107" s="49">
        <f>VLOOKUP('Relatório Compra Internacional '!A107,'[1]propofol framp 20 SF'!A106:X375,24,0)</f>
        <v>3237.2945000000004</v>
      </c>
      <c r="AF107" s="46">
        <f t="shared" si="20"/>
        <v>12307.2482</v>
      </c>
      <c r="AG107" s="52">
        <v>190</v>
      </c>
      <c r="AH107" s="47">
        <v>15.323912999999999</v>
      </c>
      <c r="AI107" s="47">
        <v>2911.5434700000001</v>
      </c>
      <c r="AJ107" s="51">
        <f t="shared" si="21"/>
        <v>5727.9803499999998</v>
      </c>
      <c r="AK107" s="50">
        <v>520</v>
      </c>
      <c r="AL107" s="49">
        <v>10.02177</v>
      </c>
      <c r="AM107" s="49">
        <v>5211.3203999999996</v>
      </c>
      <c r="AN107" s="46">
        <f t="shared" si="22"/>
        <v>6026.7572</v>
      </c>
      <c r="AO107" s="48">
        <v>310</v>
      </c>
      <c r="AP107" s="47">
        <v>15.75999</v>
      </c>
      <c r="AQ107" s="47">
        <v>4885.5969000000005</v>
      </c>
      <c r="AR107" s="46">
        <f t="shared" si="23"/>
        <v>6593.3513000000003</v>
      </c>
      <c r="AS107" s="45">
        <f t="shared" si="24"/>
        <v>16245.755270000001</v>
      </c>
      <c r="AT107" s="74">
        <f t="shared" si="25"/>
        <v>32890.33365</v>
      </c>
      <c r="AU107" s="67">
        <f>VLOOKUP(A107,'[2]consolidado geral (2)'!$A$103:$AC$372,29,0)</f>
        <v>180</v>
      </c>
      <c r="AV107" s="47">
        <v>9.0511999999999997</v>
      </c>
      <c r="AW107" s="47">
        <f t="shared" si="26"/>
        <v>1629.2159999999999</v>
      </c>
      <c r="AX107" s="79">
        <f t="shared" si="27"/>
        <v>8222.5673000000006</v>
      </c>
      <c r="AY107" s="76">
        <f t="shared" si="28"/>
        <v>1629.2159999999999</v>
      </c>
      <c r="AZ107" s="21">
        <f t="shared" si="29"/>
        <v>34519.549650000001</v>
      </c>
    </row>
    <row r="108" spans="1:52" ht="38.25" x14ac:dyDescent="0.25">
      <c r="A108" s="43">
        <v>7130341</v>
      </c>
      <c r="B108" s="43">
        <v>11151946000175</v>
      </c>
      <c r="C108" s="42" t="s">
        <v>326</v>
      </c>
      <c r="D108" s="60" t="s">
        <v>11</v>
      </c>
      <c r="E108" s="60" t="s">
        <v>120</v>
      </c>
      <c r="F108" s="60">
        <v>354640</v>
      </c>
      <c r="G108" s="60" t="s">
        <v>2</v>
      </c>
      <c r="H108" s="59" t="s">
        <v>1</v>
      </c>
      <c r="I108" s="58">
        <v>150</v>
      </c>
      <c r="J108" s="49">
        <v>10.920311999999999</v>
      </c>
      <c r="K108" s="49">
        <v>1638.0467999999998</v>
      </c>
      <c r="L108" s="57">
        <v>60</v>
      </c>
      <c r="M108" s="49">
        <v>10.713900000000001</v>
      </c>
      <c r="N108" s="49">
        <v>642.83400000000006</v>
      </c>
      <c r="O108" s="56">
        <v>2280.8807999999999</v>
      </c>
      <c r="P108" s="35">
        <f>VLOOKUP(A108,'[1]midazolam SF'!$A$2:$M$272,13,0)</f>
        <v>190</v>
      </c>
      <c r="Q108" s="47">
        <v>14.823352</v>
      </c>
      <c r="R108" s="34">
        <f t="shared" si="15"/>
        <v>2816.4368800000002</v>
      </c>
      <c r="S108" s="50">
        <f>VLOOKUP(A108,'[1]atracurio 2.5 SF'!A107:M377,13,0)</f>
        <v>0</v>
      </c>
      <c r="T108" s="49">
        <v>10.192959999999999</v>
      </c>
      <c r="U108" s="54">
        <f t="shared" si="16"/>
        <v>0</v>
      </c>
      <c r="V108" s="48">
        <f>VLOOKUP(A108,'[1]atracurio 5 SF'!A107:M377,13,0)</f>
        <v>0</v>
      </c>
      <c r="W108" s="47">
        <v>15.525040000000001</v>
      </c>
      <c r="X108" s="55">
        <f t="shared" si="17"/>
        <v>0</v>
      </c>
      <c r="Y108" s="50">
        <f>VLOOKUP(A108,'[1]rocuronio SF'!A107:M377,13,0)</f>
        <v>320</v>
      </c>
      <c r="Z108" s="49">
        <v>11.76314</v>
      </c>
      <c r="AA108" s="54">
        <f t="shared" si="18"/>
        <v>3764.2048</v>
      </c>
      <c r="AB108" s="31">
        <f t="shared" si="19"/>
        <v>8861.5224799999996</v>
      </c>
      <c r="AC108" s="50">
        <f>VLOOKUP(A108,'[1]propofol framp 20 SF'!A106:V375,22,0)</f>
        <v>90</v>
      </c>
      <c r="AD108" s="53">
        <v>8.8693000000000008</v>
      </c>
      <c r="AE108" s="49">
        <f>VLOOKUP('Relatório Compra Internacional '!A108,'[1]propofol framp 20 SF'!A107:X376,24,0)</f>
        <v>798.23700000000008</v>
      </c>
      <c r="AF108" s="46">
        <f t="shared" si="20"/>
        <v>3079.1178</v>
      </c>
      <c r="AG108" s="52">
        <v>190</v>
      </c>
      <c r="AH108" s="47">
        <v>15.323912999999999</v>
      </c>
      <c r="AI108" s="47">
        <v>2911.5434700000001</v>
      </c>
      <c r="AJ108" s="51">
        <f t="shared" si="21"/>
        <v>5727.9803499999998</v>
      </c>
      <c r="AK108" s="50">
        <v>0</v>
      </c>
      <c r="AL108" s="49">
        <v>10.02177</v>
      </c>
      <c r="AM108" s="49">
        <v>0</v>
      </c>
      <c r="AN108" s="46">
        <f t="shared" si="22"/>
        <v>0</v>
      </c>
      <c r="AO108" s="48">
        <v>0</v>
      </c>
      <c r="AP108" s="47">
        <v>15.75999</v>
      </c>
      <c r="AQ108" s="47">
        <v>0</v>
      </c>
      <c r="AR108" s="46">
        <f t="shared" si="23"/>
        <v>0</v>
      </c>
      <c r="AS108" s="45">
        <f t="shared" si="24"/>
        <v>3709.7804700000002</v>
      </c>
      <c r="AT108" s="74">
        <f t="shared" si="25"/>
        <v>12571.302949999999</v>
      </c>
      <c r="AU108" s="67">
        <f>VLOOKUP(A108,'[2]consolidado geral (2)'!$A$103:$AC$372,29,0)</f>
        <v>0</v>
      </c>
      <c r="AV108" s="47">
        <v>9.0511999999999997</v>
      </c>
      <c r="AW108" s="47">
        <f t="shared" si="26"/>
        <v>0</v>
      </c>
      <c r="AX108" s="79">
        <f t="shared" si="27"/>
        <v>0</v>
      </c>
      <c r="AY108" s="76">
        <f t="shared" si="28"/>
        <v>0</v>
      </c>
      <c r="AZ108" s="21">
        <f t="shared" si="29"/>
        <v>12571.302949999999</v>
      </c>
    </row>
    <row r="109" spans="1:52" ht="25.5" x14ac:dyDescent="0.25">
      <c r="A109" s="43">
        <v>7135173</v>
      </c>
      <c r="B109" s="43">
        <v>46578514000120</v>
      </c>
      <c r="C109" s="42" t="s">
        <v>325</v>
      </c>
      <c r="D109" s="60" t="s">
        <v>6</v>
      </c>
      <c r="E109" s="60" t="s">
        <v>324</v>
      </c>
      <c r="F109" s="60">
        <v>353760</v>
      </c>
      <c r="G109" s="60" t="s">
        <v>2</v>
      </c>
      <c r="H109" s="59" t="s">
        <v>1</v>
      </c>
      <c r="I109" s="58">
        <v>0</v>
      </c>
      <c r="J109" s="49">
        <v>10.920311999999999</v>
      </c>
      <c r="K109" s="49">
        <v>0</v>
      </c>
      <c r="L109" s="57">
        <v>0</v>
      </c>
      <c r="M109" s="49">
        <v>10.713900000000001</v>
      </c>
      <c r="N109" s="49">
        <v>0</v>
      </c>
      <c r="O109" s="56">
        <v>0</v>
      </c>
      <c r="P109" s="35">
        <f>VLOOKUP(A109,'[1]midazolam SF'!$A$2:$M$272,13,0)</f>
        <v>0</v>
      </c>
      <c r="Q109" s="47">
        <v>14.823352</v>
      </c>
      <c r="R109" s="34">
        <f t="shared" si="15"/>
        <v>0</v>
      </c>
      <c r="S109" s="50">
        <f>VLOOKUP(A109,'[1]atracurio 2.5 SF'!A108:M378,13,0)</f>
        <v>0</v>
      </c>
      <c r="T109" s="49">
        <v>10.192959999999999</v>
      </c>
      <c r="U109" s="54">
        <f t="shared" si="16"/>
        <v>0</v>
      </c>
      <c r="V109" s="48">
        <f>VLOOKUP(A109,'[1]atracurio 5 SF'!A108:M378,13,0)</f>
        <v>0</v>
      </c>
      <c r="W109" s="47">
        <v>15.525040000000001</v>
      </c>
      <c r="X109" s="55">
        <f t="shared" si="17"/>
        <v>0</v>
      </c>
      <c r="Y109" s="50">
        <f>VLOOKUP(A109,'[1]rocuronio SF'!A108:M378,13,0)</f>
        <v>65</v>
      </c>
      <c r="Z109" s="49">
        <v>11.76314</v>
      </c>
      <c r="AA109" s="54">
        <f t="shared" si="18"/>
        <v>764.60410000000002</v>
      </c>
      <c r="AB109" s="31">
        <f t="shared" si="19"/>
        <v>764.60410000000002</v>
      </c>
      <c r="AC109" s="50">
        <f>VLOOKUP(A109,'[1]propofol framp 20 SF'!A107:V376,22,0)</f>
        <v>0</v>
      </c>
      <c r="AD109" s="53">
        <v>8.8693000000000008</v>
      </c>
      <c r="AE109" s="49">
        <f>VLOOKUP('Relatório Compra Internacional '!A109,'[1]propofol framp 20 SF'!A108:X377,24,0)</f>
        <v>0</v>
      </c>
      <c r="AF109" s="46">
        <f t="shared" si="20"/>
        <v>0</v>
      </c>
      <c r="AG109" s="52">
        <v>0</v>
      </c>
      <c r="AH109" s="47">
        <v>15.323912999999999</v>
      </c>
      <c r="AI109" s="47">
        <v>0</v>
      </c>
      <c r="AJ109" s="51">
        <f t="shared" si="21"/>
        <v>0</v>
      </c>
      <c r="AK109" s="50">
        <v>0</v>
      </c>
      <c r="AL109" s="49">
        <v>10.02177</v>
      </c>
      <c r="AM109" s="49">
        <v>0</v>
      </c>
      <c r="AN109" s="46">
        <f t="shared" si="22"/>
        <v>0</v>
      </c>
      <c r="AO109" s="48">
        <v>0</v>
      </c>
      <c r="AP109" s="47">
        <v>15.75999</v>
      </c>
      <c r="AQ109" s="47">
        <v>0</v>
      </c>
      <c r="AR109" s="46">
        <f t="shared" si="23"/>
        <v>0</v>
      </c>
      <c r="AS109" s="45">
        <f t="shared" si="24"/>
        <v>0</v>
      </c>
      <c r="AT109" s="74">
        <f t="shared" si="25"/>
        <v>764.60410000000002</v>
      </c>
      <c r="AU109" s="67">
        <f>VLOOKUP(A109,'[2]consolidado geral (2)'!$A$103:$AC$372,29,0)</f>
        <v>0</v>
      </c>
      <c r="AV109" s="47">
        <v>9.0511999999999997</v>
      </c>
      <c r="AW109" s="47">
        <f t="shared" si="26"/>
        <v>0</v>
      </c>
      <c r="AX109" s="79">
        <f t="shared" si="27"/>
        <v>0</v>
      </c>
      <c r="AY109" s="76">
        <f t="shared" si="28"/>
        <v>0</v>
      </c>
      <c r="AZ109" s="21">
        <f t="shared" si="29"/>
        <v>764.60410000000002</v>
      </c>
    </row>
    <row r="110" spans="1:52" ht="25.5" x14ac:dyDescent="0.25">
      <c r="A110" s="43">
        <v>7210094</v>
      </c>
      <c r="B110" s="43">
        <v>46634119000117</v>
      </c>
      <c r="C110" s="42" t="s">
        <v>323</v>
      </c>
      <c r="D110" s="60" t="s">
        <v>35</v>
      </c>
      <c r="E110" s="60" t="s">
        <v>322</v>
      </c>
      <c r="F110" s="60">
        <v>351230</v>
      </c>
      <c r="G110" s="60" t="s">
        <v>2</v>
      </c>
      <c r="H110" s="59" t="s">
        <v>1</v>
      </c>
      <c r="I110" s="58">
        <v>0</v>
      </c>
      <c r="J110" s="49">
        <v>10.920311999999999</v>
      </c>
      <c r="K110" s="49">
        <v>0</v>
      </c>
      <c r="L110" s="57">
        <v>0</v>
      </c>
      <c r="M110" s="49">
        <v>10.713900000000001</v>
      </c>
      <c r="N110" s="49">
        <v>0</v>
      </c>
      <c r="O110" s="56">
        <v>0</v>
      </c>
      <c r="P110" s="35">
        <f>VLOOKUP(A110,'[1]midazolam SF'!$A$2:$M$272,13,0)</f>
        <v>120</v>
      </c>
      <c r="Q110" s="47">
        <v>14.823352</v>
      </c>
      <c r="R110" s="34">
        <f t="shared" si="15"/>
        <v>1778.80224</v>
      </c>
      <c r="S110" s="50">
        <f>VLOOKUP(A110,'[1]atracurio 2.5 SF'!A109:M379,13,0)</f>
        <v>0</v>
      </c>
      <c r="T110" s="49">
        <v>10.192959999999999</v>
      </c>
      <c r="U110" s="54">
        <f t="shared" si="16"/>
        <v>0</v>
      </c>
      <c r="V110" s="48">
        <f>VLOOKUP(A110,'[1]atracurio 5 SF'!A109:M379,13,0)</f>
        <v>0</v>
      </c>
      <c r="W110" s="47">
        <v>15.525040000000001</v>
      </c>
      <c r="X110" s="55">
        <f t="shared" si="17"/>
        <v>0</v>
      </c>
      <c r="Y110" s="50">
        <f>VLOOKUP(A110,'[1]rocuronio SF'!A109:M379,13,0)</f>
        <v>190</v>
      </c>
      <c r="Z110" s="49">
        <v>11.76314</v>
      </c>
      <c r="AA110" s="54">
        <f t="shared" si="18"/>
        <v>2234.9965999999999</v>
      </c>
      <c r="AB110" s="31">
        <f t="shared" si="19"/>
        <v>4013.7988399999999</v>
      </c>
      <c r="AC110" s="50">
        <f>VLOOKUP(A110,'[1]propofol framp 20 SF'!A108:V377,22,0)</f>
        <v>0</v>
      </c>
      <c r="AD110" s="53">
        <v>8.8693000000000008</v>
      </c>
      <c r="AE110" s="49">
        <f>VLOOKUP('Relatório Compra Internacional '!A110,'[1]propofol framp 20 SF'!A109:X378,24,0)</f>
        <v>0</v>
      </c>
      <c r="AF110" s="46">
        <f t="shared" si="20"/>
        <v>0</v>
      </c>
      <c r="AG110" s="52">
        <v>110</v>
      </c>
      <c r="AH110" s="47">
        <v>15.323912999999999</v>
      </c>
      <c r="AI110" s="47">
        <v>1685.6304299999999</v>
      </c>
      <c r="AJ110" s="51">
        <f t="shared" si="21"/>
        <v>3464.4326700000001</v>
      </c>
      <c r="AK110" s="50">
        <v>0</v>
      </c>
      <c r="AL110" s="49">
        <v>10.02177</v>
      </c>
      <c r="AM110" s="49">
        <v>0</v>
      </c>
      <c r="AN110" s="46">
        <f t="shared" si="22"/>
        <v>0</v>
      </c>
      <c r="AO110" s="48">
        <v>0</v>
      </c>
      <c r="AP110" s="47">
        <v>15.75999</v>
      </c>
      <c r="AQ110" s="47">
        <v>0</v>
      </c>
      <c r="AR110" s="46">
        <f t="shared" si="23"/>
        <v>0</v>
      </c>
      <c r="AS110" s="45">
        <f t="shared" si="24"/>
        <v>1685.6304299999999</v>
      </c>
      <c r="AT110" s="74">
        <f t="shared" si="25"/>
        <v>5699.4292699999996</v>
      </c>
      <c r="AU110" s="67">
        <f>VLOOKUP(A110,'[2]consolidado geral (2)'!$A$103:$AC$372,29,0)</f>
        <v>0</v>
      </c>
      <c r="AV110" s="47">
        <v>9.0511999999999997</v>
      </c>
      <c r="AW110" s="47">
        <f t="shared" si="26"/>
        <v>0</v>
      </c>
      <c r="AX110" s="79">
        <f t="shared" si="27"/>
        <v>0</v>
      </c>
      <c r="AY110" s="76">
        <f t="shared" si="28"/>
        <v>0</v>
      </c>
      <c r="AZ110" s="21">
        <f t="shared" si="29"/>
        <v>5699.4292699999996</v>
      </c>
    </row>
    <row r="111" spans="1:52" ht="38.25" x14ac:dyDescent="0.25">
      <c r="A111" s="43">
        <v>7373465</v>
      </c>
      <c r="B111" s="43">
        <v>57571275001760</v>
      </c>
      <c r="C111" s="42" t="s">
        <v>321</v>
      </c>
      <c r="D111" s="60" t="s">
        <v>16</v>
      </c>
      <c r="E111" s="60" t="s">
        <v>277</v>
      </c>
      <c r="F111" s="60">
        <v>354870</v>
      </c>
      <c r="G111" s="60" t="s">
        <v>2</v>
      </c>
      <c r="H111" s="59" t="s">
        <v>1</v>
      </c>
      <c r="I111" s="58">
        <v>8980</v>
      </c>
      <c r="J111" s="49">
        <v>10.920311999999999</v>
      </c>
      <c r="K111" s="49">
        <v>98064.401759999993</v>
      </c>
      <c r="L111" s="57">
        <v>3520</v>
      </c>
      <c r="M111" s="49">
        <v>10.713900000000001</v>
      </c>
      <c r="N111" s="49">
        <v>37712.928</v>
      </c>
      <c r="O111" s="56">
        <v>135777.32975999999</v>
      </c>
      <c r="P111" s="35">
        <f>VLOOKUP(A111,'[1]midazolam SF'!$A$2:$M$272,13,0)</f>
        <v>1560</v>
      </c>
      <c r="Q111" s="47">
        <v>14.823352</v>
      </c>
      <c r="R111" s="34">
        <f t="shared" si="15"/>
        <v>23124.429120000001</v>
      </c>
      <c r="S111" s="50">
        <f>VLOOKUP(A111,'[1]atracurio 2.5 SF'!A110:M380,13,0)</f>
        <v>70</v>
      </c>
      <c r="T111" s="49">
        <v>10.192959999999999</v>
      </c>
      <c r="U111" s="54">
        <f t="shared" si="16"/>
        <v>713.50720000000001</v>
      </c>
      <c r="V111" s="48">
        <f>VLOOKUP(A111,'[1]atracurio 5 SF'!A110:M380,13,0)</f>
        <v>0</v>
      </c>
      <c r="W111" s="47">
        <v>15.525040000000001</v>
      </c>
      <c r="X111" s="55">
        <f t="shared" si="17"/>
        <v>0</v>
      </c>
      <c r="Y111" s="50">
        <f>VLOOKUP(A111,'[1]rocuronio SF'!A110:M380,13,0)</f>
        <v>640</v>
      </c>
      <c r="Z111" s="49">
        <v>11.76314</v>
      </c>
      <c r="AA111" s="54">
        <f t="shared" si="18"/>
        <v>7528.4096</v>
      </c>
      <c r="AB111" s="31">
        <f t="shared" si="19"/>
        <v>167143.67567999999</v>
      </c>
      <c r="AC111" s="50">
        <f>VLOOKUP(A111,'[1]propofol framp 20 SF'!A109:V378,22,0)</f>
        <v>5460</v>
      </c>
      <c r="AD111" s="53">
        <v>8.8693000000000008</v>
      </c>
      <c r="AE111" s="49">
        <f>VLOOKUP('Relatório Compra Internacional '!A111,'[1]propofol framp 20 SF'!A110:X379,24,0)</f>
        <v>48426.378000000004</v>
      </c>
      <c r="AF111" s="46">
        <f t="shared" si="20"/>
        <v>184203.70775999999</v>
      </c>
      <c r="AG111" s="52">
        <v>1550</v>
      </c>
      <c r="AH111" s="47">
        <v>15.323912999999999</v>
      </c>
      <c r="AI111" s="47">
        <v>23752.065149999999</v>
      </c>
      <c r="AJ111" s="51">
        <f t="shared" si="21"/>
        <v>46876.494269999996</v>
      </c>
      <c r="AK111" s="50">
        <v>430</v>
      </c>
      <c r="AL111" s="49">
        <v>10.02177</v>
      </c>
      <c r="AM111" s="49">
        <v>4309.3611000000001</v>
      </c>
      <c r="AN111" s="46">
        <f t="shared" si="22"/>
        <v>5022.8683000000001</v>
      </c>
      <c r="AO111" s="48">
        <v>0</v>
      </c>
      <c r="AP111" s="47">
        <v>15.75999</v>
      </c>
      <c r="AQ111" s="47">
        <v>0</v>
      </c>
      <c r="AR111" s="46">
        <f t="shared" si="23"/>
        <v>0</v>
      </c>
      <c r="AS111" s="45">
        <f t="shared" si="24"/>
        <v>76487.804250000001</v>
      </c>
      <c r="AT111" s="74">
        <f t="shared" si="25"/>
        <v>243631.47992999997</v>
      </c>
      <c r="AU111" s="67">
        <f>VLOOKUP(A111,'[2]consolidado geral (2)'!$A$103:$AC$372,29,0)</f>
        <v>0</v>
      </c>
      <c r="AV111" s="47">
        <v>9.0511999999999997</v>
      </c>
      <c r="AW111" s="47">
        <f t="shared" si="26"/>
        <v>0</v>
      </c>
      <c r="AX111" s="79">
        <f t="shared" si="27"/>
        <v>0</v>
      </c>
      <c r="AY111" s="76">
        <f t="shared" si="28"/>
        <v>0</v>
      </c>
      <c r="AZ111" s="21">
        <f t="shared" si="29"/>
        <v>243631.47992999997</v>
      </c>
    </row>
    <row r="112" spans="1:52" ht="25.5" x14ac:dyDescent="0.25">
      <c r="A112" s="43">
        <v>7378394</v>
      </c>
      <c r="B112" s="43">
        <v>66518267000264</v>
      </c>
      <c r="C112" s="42" t="s">
        <v>320</v>
      </c>
      <c r="D112" s="60" t="s">
        <v>16</v>
      </c>
      <c r="E112" s="60" t="s">
        <v>267</v>
      </c>
      <c r="F112" s="60">
        <v>355030</v>
      </c>
      <c r="G112" s="60" t="s">
        <v>2</v>
      </c>
      <c r="H112" s="59" t="s">
        <v>1</v>
      </c>
      <c r="I112" s="58">
        <v>90</v>
      </c>
      <c r="J112" s="49">
        <v>10.920311999999999</v>
      </c>
      <c r="K112" s="49">
        <v>982.82807999999989</v>
      </c>
      <c r="L112" s="57">
        <v>35</v>
      </c>
      <c r="M112" s="49">
        <v>10.713900000000001</v>
      </c>
      <c r="N112" s="49">
        <v>374.98650000000004</v>
      </c>
      <c r="O112" s="56">
        <v>1357.81458</v>
      </c>
      <c r="P112" s="35">
        <f>VLOOKUP(A112,'[1]midazolam SF'!$A$2:$M$272,13,0)</f>
        <v>170</v>
      </c>
      <c r="Q112" s="47">
        <v>14.823352</v>
      </c>
      <c r="R112" s="34">
        <f t="shared" si="15"/>
        <v>2519.9698399999997</v>
      </c>
      <c r="S112" s="50">
        <f>VLOOKUP(A112,'[1]atracurio 2.5 SF'!A111:M381,13,0)</f>
        <v>40</v>
      </c>
      <c r="T112" s="49">
        <v>10.192959999999999</v>
      </c>
      <c r="U112" s="54">
        <f t="shared" si="16"/>
        <v>407.71839999999997</v>
      </c>
      <c r="V112" s="48">
        <f>VLOOKUP(A112,'[1]atracurio 5 SF'!A111:M381,13,0)</f>
        <v>50</v>
      </c>
      <c r="W112" s="47">
        <v>15.525040000000001</v>
      </c>
      <c r="X112" s="55">
        <f t="shared" si="17"/>
        <v>776.25200000000007</v>
      </c>
      <c r="Y112" s="50">
        <f>VLOOKUP(A112,'[1]rocuronio SF'!A111:M381,13,0)</f>
        <v>955</v>
      </c>
      <c r="Z112" s="49">
        <v>11.76314</v>
      </c>
      <c r="AA112" s="54">
        <f t="shared" si="18"/>
        <v>11233.798699999999</v>
      </c>
      <c r="AB112" s="31">
        <f t="shared" si="19"/>
        <v>16295.553519999999</v>
      </c>
      <c r="AC112" s="50">
        <f>VLOOKUP(A112,'[1]propofol framp 20 SF'!A110:V379,22,0)</f>
        <v>55</v>
      </c>
      <c r="AD112" s="53">
        <v>8.8693000000000008</v>
      </c>
      <c r="AE112" s="49">
        <f>VLOOKUP('Relatório Compra Internacional '!A112,'[1]propofol framp 20 SF'!A111:X380,24,0)</f>
        <v>487.81150000000002</v>
      </c>
      <c r="AF112" s="46">
        <f t="shared" si="20"/>
        <v>1845.62608</v>
      </c>
      <c r="AG112" s="52">
        <v>170</v>
      </c>
      <c r="AH112" s="47">
        <v>15.323912999999999</v>
      </c>
      <c r="AI112" s="47">
        <v>2605.0652099999998</v>
      </c>
      <c r="AJ112" s="51">
        <f t="shared" si="21"/>
        <v>5125.0350499999995</v>
      </c>
      <c r="AK112" s="50">
        <v>260</v>
      </c>
      <c r="AL112" s="49">
        <v>10.02177</v>
      </c>
      <c r="AM112" s="49">
        <v>2605.6601999999998</v>
      </c>
      <c r="AN112" s="46">
        <f t="shared" si="22"/>
        <v>3013.3786</v>
      </c>
      <c r="AO112" s="48">
        <v>150</v>
      </c>
      <c r="AP112" s="47">
        <v>15.75999</v>
      </c>
      <c r="AQ112" s="47">
        <v>2363.9985000000001</v>
      </c>
      <c r="AR112" s="46">
        <f t="shared" si="23"/>
        <v>3140.2505000000001</v>
      </c>
      <c r="AS112" s="45">
        <f t="shared" si="24"/>
        <v>8062.5354099999986</v>
      </c>
      <c r="AT112" s="74">
        <f t="shared" si="25"/>
        <v>24358.088929999998</v>
      </c>
      <c r="AU112" s="67">
        <f>VLOOKUP(A112,'[2]consolidado geral (2)'!$A$103:$AC$372,29,0)</f>
        <v>100</v>
      </c>
      <c r="AV112" s="47">
        <v>9.0511999999999997</v>
      </c>
      <c r="AW112" s="47">
        <f t="shared" si="26"/>
        <v>905.12</v>
      </c>
      <c r="AX112" s="79">
        <f t="shared" si="27"/>
        <v>4045.3705</v>
      </c>
      <c r="AY112" s="76">
        <f t="shared" si="28"/>
        <v>905.12</v>
      </c>
      <c r="AZ112" s="21">
        <f t="shared" si="29"/>
        <v>25263.208929999997</v>
      </c>
    </row>
    <row r="113" spans="1:52" ht="51" x14ac:dyDescent="0.25">
      <c r="A113" s="43">
        <v>7463030</v>
      </c>
      <c r="B113" s="43">
        <v>46352746000165</v>
      </c>
      <c r="C113" s="42" t="s">
        <v>319</v>
      </c>
      <c r="D113" s="60" t="s">
        <v>40</v>
      </c>
      <c r="E113" s="60" t="s">
        <v>95</v>
      </c>
      <c r="F113" s="60">
        <v>350760</v>
      </c>
      <c r="G113" s="60" t="s">
        <v>2</v>
      </c>
      <c r="H113" s="59" t="s">
        <v>1</v>
      </c>
      <c r="I113" s="58">
        <v>600</v>
      </c>
      <c r="J113" s="49">
        <v>10.920311999999999</v>
      </c>
      <c r="K113" s="49">
        <v>6552.1871999999994</v>
      </c>
      <c r="L113" s="57">
        <v>235</v>
      </c>
      <c r="M113" s="49">
        <v>10.713900000000001</v>
      </c>
      <c r="N113" s="49">
        <v>2517.7665000000002</v>
      </c>
      <c r="O113" s="56">
        <v>9069.9537</v>
      </c>
      <c r="P113" s="35">
        <f>VLOOKUP(A113,'[1]midazolam SF'!$A$2:$M$272,13,0)</f>
        <v>230</v>
      </c>
      <c r="Q113" s="47">
        <v>14.823352</v>
      </c>
      <c r="R113" s="34">
        <f t="shared" si="15"/>
        <v>3409.3709600000002</v>
      </c>
      <c r="S113" s="50">
        <f>VLOOKUP(A113,'[1]atracurio 2.5 SF'!A112:M382,13,0)</f>
        <v>0</v>
      </c>
      <c r="T113" s="49">
        <v>10.192959999999999</v>
      </c>
      <c r="U113" s="54">
        <f t="shared" si="16"/>
        <v>0</v>
      </c>
      <c r="V113" s="48">
        <f>VLOOKUP(A113,'[1]atracurio 5 SF'!A112:M382,13,0)</f>
        <v>210</v>
      </c>
      <c r="W113" s="47">
        <v>15.525040000000001</v>
      </c>
      <c r="X113" s="55">
        <f t="shared" si="17"/>
        <v>3260.2584000000002</v>
      </c>
      <c r="Y113" s="50">
        <f>VLOOKUP(A113,'[1]rocuronio SF'!A112:M382,13,0)</f>
        <v>190</v>
      </c>
      <c r="Z113" s="49">
        <v>11.76314</v>
      </c>
      <c r="AA113" s="54">
        <f t="shared" si="18"/>
        <v>2234.9965999999999</v>
      </c>
      <c r="AB113" s="31">
        <f t="shared" si="19"/>
        <v>17974.579659999999</v>
      </c>
      <c r="AC113" s="50">
        <f>VLOOKUP(A113,'[1]propofol framp 20 SF'!A111:V380,22,0)</f>
        <v>365</v>
      </c>
      <c r="AD113" s="53">
        <v>8.8693000000000008</v>
      </c>
      <c r="AE113" s="49">
        <f>VLOOKUP('Relatório Compra Internacional '!A113,'[1]propofol framp 20 SF'!A112:X381,24,0)</f>
        <v>3237.2945000000004</v>
      </c>
      <c r="AF113" s="46">
        <f t="shared" si="20"/>
        <v>12307.2482</v>
      </c>
      <c r="AG113" s="52">
        <v>230</v>
      </c>
      <c r="AH113" s="47">
        <v>15.323912999999999</v>
      </c>
      <c r="AI113" s="47">
        <v>3524.4999899999998</v>
      </c>
      <c r="AJ113" s="51">
        <f t="shared" si="21"/>
        <v>6933.8709500000004</v>
      </c>
      <c r="AK113" s="50">
        <v>0</v>
      </c>
      <c r="AL113" s="49">
        <v>10.02177</v>
      </c>
      <c r="AM113" s="49">
        <v>0</v>
      </c>
      <c r="AN113" s="46">
        <f t="shared" si="22"/>
        <v>0</v>
      </c>
      <c r="AO113" s="48">
        <v>610</v>
      </c>
      <c r="AP113" s="47">
        <v>15.75999</v>
      </c>
      <c r="AQ113" s="47">
        <v>9613.5938999999998</v>
      </c>
      <c r="AR113" s="46">
        <f t="shared" si="23"/>
        <v>12873.8523</v>
      </c>
      <c r="AS113" s="45">
        <f t="shared" si="24"/>
        <v>16375.38839</v>
      </c>
      <c r="AT113" s="74">
        <f t="shared" si="25"/>
        <v>34349.968049999996</v>
      </c>
      <c r="AU113" s="67">
        <f>VLOOKUP(A113,'[2]consolidado geral (2)'!$A$103:$AC$372,29,0)</f>
        <v>380</v>
      </c>
      <c r="AV113" s="47">
        <v>9.0511999999999997</v>
      </c>
      <c r="AW113" s="47">
        <f t="shared" si="26"/>
        <v>3439.4559999999997</v>
      </c>
      <c r="AX113" s="79">
        <f t="shared" si="27"/>
        <v>16313.308300000001</v>
      </c>
      <c r="AY113" s="76">
        <f t="shared" si="28"/>
        <v>3439.4559999999997</v>
      </c>
      <c r="AZ113" s="21">
        <f t="shared" si="29"/>
        <v>37789.424049999994</v>
      </c>
    </row>
    <row r="114" spans="1:52" ht="25.5" x14ac:dyDescent="0.25">
      <c r="A114" s="43">
        <v>7473702</v>
      </c>
      <c r="B114" s="43">
        <v>57571275000445</v>
      </c>
      <c r="C114" s="42" t="s">
        <v>318</v>
      </c>
      <c r="D114" s="60" t="s">
        <v>16</v>
      </c>
      <c r="E114" s="60" t="s">
        <v>212</v>
      </c>
      <c r="F114" s="60">
        <v>353060</v>
      </c>
      <c r="G114" s="60" t="s">
        <v>2</v>
      </c>
      <c r="H114" s="59" t="s">
        <v>1</v>
      </c>
      <c r="I114" s="58">
        <v>15562</v>
      </c>
      <c r="J114" s="49">
        <v>10.920311999999999</v>
      </c>
      <c r="K114" s="49">
        <v>169941.89534399999</v>
      </c>
      <c r="L114" s="57">
        <v>6100</v>
      </c>
      <c r="M114" s="49">
        <v>10.713900000000001</v>
      </c>
      <c r="N114" s="49">
        <v>65354.79</v>
      </c>
      <c r="O114" s="56">
        <v>235296.685344</v>
      </c>
      <c r="P114" s="35">
        <f>VLOOKUP(A114,'[1]midazolam SF'!$A$2:$M$272,13,0)</f>
        <v>3885</v>
      </c>
      <c r="Q114" s="47">
        <v>14.823352</v>
      </c>
      <c r="R114" s="34">
        <f t="shared" si="15"/>
        <v>57588.722520000003</v>
      </c>
      <c r="S114" s="50">
        <f>VLOOKUP(A114,'[1]atracurio 2.5 SF'!A113:M383,13,0)</f>
        <v>40</v>
      </c>
      <c r="T114" s="49">
        <v>10.192959999999999</v>
      </c>
      <c r="U114" s="54">
        <f t="shared" si="16"/>
        <v>407.71839999999997</v>
      </c>
      <c r="V114" s="48">
        <f>VLOOKUP(A114,'[1]atracurio 5 SF'!A113:M383,13,0)</f>
        <v>30</v>
      </c>
      <c r="W114" s="47">
        <v>15.525040000000001</v>
      </c>
      <c r="X114" s="55">
        <f t="shared" si="17"/>
        <v>465.75120000000004</v>
      </c>
      <c r="Y114" s="50">
        <f>VLOOKUP(A114,'[1]rocuronio SF'!A113:M383,13,0)</f>
        <v>190</v>
      </c>
      <c r="Z114" s="49">
        <v>11.76314</v>
      </c>
      <c r="AA114" s="54">
        <f t="shared" si="18"/>
        <v>2234.9965999999999</v>
      </c>
      <c r="AB114" s="31">
        <f t="shared" si="19"/>
        <v>295993.87406400003</v>
      </c>
      <c r="AC114" s="50">
        <f>VLOOKUP(A114,'[1]propofol framp 20 SF'!A112:V381,22,0)</f>
        <v>9460</v>
      </c>
      <c r="AD114" s="53">
        <v>8.8693000000000008</v>
      </c>
      <c r="AE114" s="49">
        <f>VLOOKUP('Relatório Compra Internacional '!A114,'[1]propofol framp 20 SF'!A113:X382,24,0)</f>
        <v>83903.578000000009</v>
      </c>
      <c r="AF114" s="46">
        <f t="shared" si="20"/>
        <v>319200.26334399998</v>
      </c>
      <c r="AG114" s="52">
        <v>3890</v>
      </c>
      <c r="AH114" s="47">
        <v>15.323912999999999</v>
      </c>
      <c r="AI114" s="47">
        <v>59610.021569999997</v>
      </c>
      <c r="AJ114" s="51">
        <f t="shared" si="21"/>
        <v>117198.74408999999</v>
      </c>
      <c r="AK114" s="50">
        <v>260</v>
      </c>
      <c r="AL114" s="49">
        <v>10.02177</v>
      </c>
      <c r="AM114" s="49">
        <v>2605.6601999999998</v>
      </c>
      <c r="AN114" s="46">
        <f t="shared" si="22"/>
        <v>3013.3786</v>
      </c>
      <c r="AO114" s="48">
        <v>80</v>
      </c>
      <c r="AP114" s="47">
        <v>15.75999</v>
      </c>
      <c r="AQ114" s="47">
        <v>1260.7991999999999</v>
      </c>
      <c r="AR114" s="46">
        <f t="shared" si="23"/>
        <v>1726.5504000000001</v>
      </c>
      <c r="AS114" s="45">
        <f t="shared" si="24"/>
        <v>147380.05897000004</v>
      </c>
      <c r="AT114" s="74">
        <f t="shared" si="25"/>
        <v>443373.9330340001</v>
      </c>
      <c r="AU114" s="67">
        <f>VLOOKUP(A114,'[2]consolidado geral (2)'!$A$103:$AC$372,29,0)</f>
        <v>40</v>
      </c>
      <c r="AV114" s="47">
        <v>9.0511999999999997</v>
      </c>
      <c r="AW114" s="47">
        <f t="shared" si="26"/>
        <v>362.048</v>
      </c>
      <c r="AX114" s="79">
        <f t="shared" si="27"/>
        <v>2088.5983999999999</v>
      </c>
      <c r="AY114" s="76">
        <f t="shared" si="28"/>
        <v>362.048</v>
      </c>
      <c r="AZ114" s="21">
        <f t="shared" si="29"/>
        <v>443735.98103400011</v>
      </c>
    </row>
    <row r="115" spans="1:52" ht="25.5" x14ac:dyDescent="0.25">
      <c r="A115" s="43">
        <v>7494068</v>
      </c>
      <c r="B115" s="43">
        <v>46316600000164</v>
      </c>
      <c r="C115" s="42" t="s">
        <v>317</v>
      </c>
      <c r="D115" s="60" t="s">
        <v>16</v>
      </c>
      <c r="E115" s="60" t="s">
        <v>292</v>
      </c>
      <c r="F115" s="60">
        <v>352310</v>
      </c>
      <c r="G115" s="60" t="s">
        <v>2</v>
      </c>
      <c r="H115" s="59" t="s">
        <v>1</v>
      </c>
      <c r="I115" s="58">
        <v>600</v>
      </c>
      <c r="J115" s="49">
        <v>10.920311999999999</v>
      </c>
      <c r="K115" s="49">
        <v>6552.1871999999994</v>
      </c>
      <c r="L115" s="57">
        <v>235</v>
      </c>
      <c r="M115" s="49">
        <v>10.713900000000001</v>
      </c>
      <c r="N115" s="49">
        <v>2517.7665000000002</v>
      </c>
      <c r="O115" s="56">
        <v>9069.9537</v>
      </c>
      <c r="P115" s="35">
        <f>VLOOKUP(A115,'[1]midazolam SF'!$A$2:$M$272,13,0)</f>
        <v>190</v>
      </c>
      <c r="Q115" s="47">
        <v>14.823352</v>
      </c>
      <c r="R115" s="34">
        <f t="shared" si="15"/>
        <v>2816.4368800000002</v>
      </c>
      <c r="S115" s="50">
        <f>VLOOKUP(A115,'[1]atracurio 2.5 SF'!A114:M384,13,0)</f>
        <v>50</v>
      </c>
      <c r="T115" s="49">
        <v>10.192959999999999</v>
      </c>
      <c r="U115" s="54">
        <f t="shared" si="16"/>
        <v>509.64799999999997</v>
      </c>
      <c r="V115" s="48">
        <f>VLOOKUP(A115,'[1]atracurio 5 SF'!A114:M384,13,0)</f>
        <v>70</v>
      </c>
      <c r="W115" s="47">
        <v>15.525040000000001</v>
      </c>
      <c r="X115" s="55">
        <f t="shared" si="17"/>
        <v>1086.7528</v>
      </c>
      <c r="Y115" s="50">
        <f>VLOOKUP(A115,'[1]rocuronio SF'!A114:M384,13,0)</f>
        <v>130</v>
      </c>
      <c r="Z115" s="49">
        <v>11.76314</v>
      </c>
      <c r="AA115" s="54">
        <f t="shared" si="18"/>
        <v>1529.2082</v>
      </c>
      <c r="AB115" s="31">
        <f t="shared" si="19"/>
        <v>15011.99958</v>
      </c>
      <c r="AC115" s="50">
        <f>VLOOKUP(A115,'[1]propofol framp 20 SF'!A113:V382,22,0)</f>
        <v>365</v>
      </c>
      <c r="AD115" s="53">
        <v>8.8693000000000008</v>
      </c>
      <c r="AE115" s="49">
        <f>VLOOKUP('Relatório Compra Internacional '!A115,'[1]propofol framp 20 SF'!A114:X383,24,0)</f>
        <v>3237.2945000000004</v>
      </c>
      <c r="AF115" s="46">
        <f t="shared" si="20"/>
        <v>12307.2482</v>
      </c>
      <c r="AG115" s="52">
        <v>190</v>
      </c>
      <c r="AH115" s="47">
        <v>15.323912999999999</v>
      </c>
      <c r="AI115" s="47">
        <v>2911.5434700000001</v>
      </c>
      <c r="AJ115" s="51">
        <f t="shared" si="21"/>
        <v>5727.9803499999998</v>
      </c>
      <c r="AK115" s="50">
        <v>350</v>
      </c>
      <c r="AL115" s="49">
        <v>10.02177</v>
      </c>
      <c r="AM115" s="49">
        <v>3507.6195000000002</v>
      </c>
      <c r="AN115" s="46">
        <f t="shared" si="22"/>
        <v>4017.2675000000004</v>
      </c>
      <c r="AO115" s="48">
        <v>200</v>
      </c>
      <c r="AP115" s="47">
        <v>15.75999</v>
      </c>
      <c r="AQ115" s="47">
        <v>3151.998</v>
      </c>
      <c r="AR115" s="46">
        <f t="shared" si="23"/>
        <v>4238.7507999999998</v>
      </c>
      <c r="AS115" s="45">
        <f t="shared" si="24"/>
        <v>12808.455470000001</v>
      </c>
      <c r="AT115" s="74">
        <f t="shared" si="25"/>
        <v>27820.45505</v>
      </c>
      <c r="AU115" s="67">
        <f>VLOOKUP(A115,'[2]consolidado geral (2)'!$A$103:$AC$372,29,0)</f>
        <v>130</v>
      </c>
      <c r="AV115" s="47">
        <v>9.0511999999999997</v>
      </c>
      <c r="AW115" s="47">
        <f t="shared" si="26"/>
        <v>1176.6559999999999</v>
      </c>
      <c r="AX115" s="79">
        <f t="shared" si="27"/>
        <v>5415.4067999999997</v>
      </c>
      <c r="AY115" s="76">
        <f t="shared" si="28"/>
        <v>1176.6559999999999</v>
      </c>
      <c r="AZ115" s="21">
        <f t="shared" si="29"/>
        <v>28997.11105</v>
      </c>
    </row>
    <row r="116" spans="1:52" ht="38.25" x14ac:dyDescent="0.25">
      <c r="A116" s="43">
        <v>7640307</v>
      </c>
      <c r="B116" s="43">
        <v>46179941000135</v>
      </c>
      <c r="C116" s="42" t="s">
        <v>316</v>
      </c>
      <c r="D116" s="60" t="s">
        <v>11</v>
      </c>
      <c r="E116" s="60" t="s">
        <v>189</v>
      </c>
      <c r="F116" s="60">
        <v>350400</v>
      </c>
      <c r="G116" s="60" t="s">
        <v>2</v>
      </c>
      <c r="H116" s="59" t="s">
        <v>1</v>
      </c>
      <c r="I116" s="58">
        <v>750</v>
      </c>
      <c r="J116" s="49">
        <v>10.920311999999999</v>
      </c>
      <c r="K116" s="49">
        <v>8190.2339999999995</v>
      </c>
      <c r="L116" s="57">
        <v>295</v>
      </c>
      <c r="M116" s="49">
        <v>10.713900000000001</v>
      </c>
      <c r="N116" s="49">
        <v>3160.6005</v>
      </c>
      <c r="O116" s="56">
        <v>11350.834499999999</v>
      </c>
      <c r="P116" s="35">
        <f>VLOOKUP(A116,'[1]midazolam SF'!$A$2:$M$272,13,0)</f>
        <v>190</v>
      </c>
      <c r="Q116" s="47">
        <v>14.823352</v>
      </c>
      <c r="R116" s="34">
        <f t="shared" si="15"/>
        <v>2816.4368800000002</v>
      </c>
      <c r="S116" s="50">
        <f>VLOOKUP(A116,'[1]atracurio 2.5 SF'!A115:M385,13,0)</f>
        <v>0</v>
      </c>
      <c r="T116" s="49">
        <v>10.192959999999999</v>
      </c>
      <c r="U116" s="54">
        <f t="shared" si="16"/>
        <v>0</v>
      </c>
      <c r="V116" s="48">
        <f>VLOOKUP(A116,'[1]atracurio 5 SF'!A115:M385,13,0)</f>
        <v>790</v>
      </c>
      <c r="W116" s="47">
        <v>15.525040000000001</v>
      </c>
      <c r="X116" s="55">
        <f t="shared" si="17"/>
        <v>12264.7816</v>
      </c>
      <c r="Y116" s="50">
        <f>VLOOKUP(A116,'[1]rocuronio SF'!A115:M385,13,0)</f>
        <v>400</v>
      </c>
      <c r="Z116" s="49">
        <v>11.76314</v>
      </c>
      <c r="AA116" s="54">
        <f t="shared" si="18"/>
        <v>4705.2560000000003</v>
      </c>
      <c r="AB116" s="31">
        <f t="shared" si="19"/>
        <v>31137.308980000002</v>
      </c>
      <c r="AC116" s="50">
        <f>VLOOKUP(A116,'[1]propofol framp 20 SF'!A114:V383,22,0)</f>
        <v>455</v>
      </c>
      <c r="AD116" s="53">
        <v>8.8693000000000008</v>
      </c>
      <c r="AE116" s="49">
        <f>VLOOKUP('Relatório Compra Internacional '!A116,'[1]propofol framp 20 SF'!A115:X384,24,0)</f>
        <v>4035.5315000000005</v>
      </c>
      <c r="AF116" s="46">
        <f t="shared" si="20"/>
        <v>15386.366</v>
      </c>
      <c r="AG116" s="52">
        <v>190</v>
      </c>
      <c r="AH116" s="47">
        <v>15.323912999999999</v>
      </c>
      <c r="AI116" s="47">
        <v>2911.5434700000001</v>
      </c>
      <c r="AJ116" s="51">
        <f t="shared" si="21"/>
        <v>5727.9803499999998</v>
      </c>
      <c r="AK116" s="50">
        <v>0</v>
      </c>
      <c r="AL116" s="49">
        <v>10.02177</v>
      </c>
      <c r="AM116" s="49">
        <v>0</v>
      </c>
      <c r="AN116" s="46">
        <f t="shared" si="22"/>
        <v>0</v>
      </c>
      <c r="AO116" s="48">
        <v>2290</v>
      </c>
      <c r="AP116" s="47">
        <v>15.75999</v>
      </c>
      <c r="AQ116" s="47">
        <v>36090.377099999998</v>
      </c>
      <c r="AR116" s="46">
        <f t="shared" si="23"/>
        <v>48355.1587</v>
      </c>
      <c r="AS116" s="45">
        <f t="shared" si="24"/>
        <v>43037.452069999999</v>
      </c>
      <c r="AT116" s="74">
        <f t="shared" si="25"/>
        <v>74174.761050000001</v>
      </c>
      <c r="AU116" s="67">
        <f>VLOOKUP(A116,'[2]consolidado geral (2)'!$A$103:$AC$372,29,0)</f>
        <v>1420</v>
      </c>
      <c r="AV116" s="47">
        <v>9.0511999999999997</v>
      </c>
      <c r="AW116" s="47">
        <f t="shared" si="26"/>
        <v>12852.704</v>
      </c>
      <c r="AX116" s="79">
        <f t="shared" si="27"/>
        <v>61207.862699999998</v>
      </c>
      <c r="AY116" s="76">
        <f t="shared" si="28"/>
        <v>12852.704</v>
      </c>
      <c r="AZ116" s="21">
        <f t="shared" si="29"/>
        <v>87027.465049999999</v>
      </c>
    </row>
    <row r="117" spans="1:52" ht="25.5" x14ac:dyDescent="0.25">
      <c r="A117" s="43">
        <v>7682581</v>
      </c>
      <c r="B117" s="43">
        <v>46523171000104</v>
      </c>
      <c r="C117" s="42" t="s">
        <v>315</v>
      </c>
      <c r="D117" s="60" t="s">
        <v>16</v>
      </c>
      <c r="E117" s="60" t="s">
        <v>314</v>
      </c>
      <c r="F117" s="60">
        <v>353440</v>
      </c>
      <c r="G117" s="60" t="s">
        <v>2</v>
      </c>
      <c r="H117" s="59" t="s">
        <v>1</v>
      </c>
      <c r="I117" s="58">
        <v>2995</v>
      </c>
      <c r="J117" s="49">
        <v>10.920311999999999</v>
      </c>
      <c r="K117" s="49">
        <v>32706.334439999999</v>
      </c>
      <c r="L117" s="57">
        <v>1175</v>
      </c>
      <c r="M117" s="49">
        <v>10.713900000000001</v>
      </c>
      <c r="N117" s="49">
        <v>12588.8325</v>
      </c>
      <c r="O117" s="56">
        <v>45295.166939999996</v>
      </c>
      <c r="P117" s="35">
        <f>VLOOKUP(A117,'[1]midazolam SF'!$A$2:$M$272,13,0)</f>
        <v>780</v>
      </c>
      <c r="Q117" s="47">
        <v>14.823352</v>
      </c>
      <c r="R117" s="34">
        <f t="shared" si="15"/>
        <v>11562.21456</v>
      </c>
      <c r="S117" s="50">
        <f>VLOOKUP(A117,'[1]atracurio 2.5 SF'!A116:M386,13,0)</f>
        <v>650</v>
      </c>
      <c r="T117" s="49">
        <v>10.192959999999999</v>
      </c>
      <c r="U117" s="54">
        <f t="shared" si="16"/>
        <v>6625.424</v>
      </c>
      <c r="V117" s="48">
        <f>VLOOKUP(A117,'[1]atracurio 5 SF'!A116:M386,13,0)</f>
        <v>870</v>
      </c>
      <c r="W117" s="47">
        <v>15.525040000000001</v>
      </c>
      <c r="X117" s="55">
        <f t="shared" si="17"/>
        <v>13506.784800000001</v>
      </c>
      <c r="Y117" s="50">
        <f>VLOOKUP(A117,'[1]rocuronio SF'!A116:M386,13,0)</f>
        <v>285</v>
      </c>
      <c r="Z117" s="49">
        <v>11.76314</v>
      </c>
      <c r="AA117" s="54">
        <f t="shared" si="18"/>
        <v>3352.4949000000001</v>
      </c>
      <c r="AB117" s="31">
        <f t="shared" si="19"/>
        <v>80342.085200000001</v>
      </c>
      <c r="AC117" s="50">
        <f>VLOOKUP(A117,'[1]propofol framp 20 SF'!A115:V384,22,0)</f>
        <v>1820</v>
      </c>
      <c r="AD117" s="53">
        <v>8.8693000000000008</v>
      </c>
      <c r="AE117" s="49">
        <f>VLOOKUP('Relatório Compra Internacional '!A117,'[1]propofol framp 20 SF'!A116:X385,24,0)</f>
        <v>16142.126000000002</v>
      </c>
      <c r="AF117" s="46">
        <f t="shared" si="20"/>
        <v>61437.292939999999</v>
      </c>
      <c r="AG117" s="52">
        <v>780</v>
      </c>
      <c r="AH117" s="47">
        <v>15.323912999999999</v>
      </c>
      <c r="AI117" s="47">
        <v>11952.65214</v>
      </c>
      <c r="AJ117" s="51">
        <f t="shared" si="21"/>
        <v>23514.866699999999</v>
      </c>
      <c r="AK117" s="50">
        <v>4350</v>
      </c>
      <c r="AL117" s="49">
        <v>10.02177</v>
      </c>
      <c r="AM117" s="49">
        <v>43594.699500000002</v>
      </c>
      <c r="AN117" s="46">
        <f t="shared" si="22"/>
        <v>50220.123500000002</v>
      </c>
      <c r="AO117" s="48">
        <v>2550</v>
      </c>
      <c r="AP117" s="47">
        <v>15.75999</v>
      </c>
      <c r="AQ117" s="47">
        <v>40187.974500000004</v>
      </c>
      <c r="AR117" s="46">
        <f t="shared" si="23"/>
        <v>53694.759300000005</v>
      </c>
      <c r="AS117" s="45">
        <f t="shared" si="24"/>
        <v>111877.45214000001</v>
      </c>
      <c r="AT117" s="74">
        <f t="shared" si="25"/>
        <v>192219.53734000001</v>
      </c>
      <c r="AU117" s="67">
        <f>VLOOKUP(A117,'[2]consolidado geral (2)'!$A$103:$AC$372,29,0)</f>
        <v>1580</v>
      </c>
      <c r="AV117" s="47">
        <v>9.0511999999999997</v>
      </c>
      <c r="AW117" s="47">
        <f t="shared" si="26"/>
        <v>14300.895999999999</v>
      </c>
      <c r="AX117" s="79">
        <f t="shared" si="27"/>
        <v>67995.655299999999</v>
      </c>
      <c r="AY117" s="76">
        <f t="shared" si="28"/>
        <v>14300.895999999999</v>
      </c>
      <c r="AZ117" s="21">
        <f t="shared" si="29"/>
        <v>206520.43334000002</v>
      </c>
    </row>
    <row r="118" spans="1:52" ht="25.5" x14ac:dyDescent="0.25">
      <c r="A118" s="43">
        <v>7711077</v>
      </c>
      <c r="B118" s="43">
        <v>46578498000175</v>
      </c>
      <c r="C118" s="42" t="s">
        <v>313</v>
      </c>
      <c r="D118" s="60" t="s">
        <v>6</v>
      </c>
      <c r="E118" s="60" t="s">
        <v>312</v>
      </c>
      <c r="F118" s="60">
        <v>352210</v>
      </c>
      <c r="G118" s="60" t="s">
        <v>2</v>
      </c>
      <c r="H118" s="59" t="s">
        <v>1</v>
      </c>
      <c r="I118" s="58">
        <v>215</v>
      </c>
      <c r="J118" s="49">
        <v>10.920311999999999</v>
      </c>
      <c r="K118" s="49">
        <v>2347.86708</v>
      </c>
      <c r="L118" s="57">
        <v>85</v>
      </c>
      <c r="M118" s="49">
        <v>10.713900000000001</v>
      </c>
      <c r="N118" s="49">
        <v>910.68150000000003</v>
      </c>
      <c r="O118" s="56">
        <v>3258.5485800000001</v>
      </c>
      <c r="P118" s="35">
        <f>VLOOKUP(A118,'[1]midazolam SF'!$A$2:$M$272,13,0)</f>
        <v>0</v>
      </c>
      <c r="Q118" s="47">
        <v>14.823352</v>
      </c>
      <c r="R118" s="34">
        <f t="shared" si="15"/>
        <v>0</v>
      </c>
      <c r="S118" s="50">
        <f>VLOOKUP(A118,'[1]atracurio 2.5 SF'!A117:M387,13,0)</f>
        <v>0</v>
      </c>
      <c r="T118" s="49">
        <v>10.192959999999999</v>
      </c>
      <c r="U118" s="54">
        <f t="shared" si="16"/>
        <v>0</v>
      </c>
      <c r="V118" s="48">
        <f>VLOOKUP(A118,'[1]atracurio 5 SF'!A117:M387,13,0)</f>
        <v>0</v>
      </c>
      <c r="W118" s="47">
        <v>15.525040000000001</v>
      </c>
      <c r="X118" s="55">
        <f t="shared" si="17"/>
        <v>0</v>
      </c>
      <c r="Y118" s="50">
        <f>VLOOKUP(A118,'[1]rocuronio SF'!A117:M387,13,0)</f>
        <v>0</v>
      </c>
      <c r="Z118" s="49">
        <v>11.76314</v>
      </c>
      <c r="AA118" s="54">
        <f t="shared" si="18"/>
        <v>0</v>
      </c>
      <c r="AB118" s="31">
        <f t="shared" si="19"/>
        <v>3258.5485800000001</v>
      </c>
      <c r="AC118" s="50">
        <f>VLOOKUP(A118,'[1]propofol framp 20 SF'!A116:V385,22,0)</f>
        <v>130</v>
      </c>
      <c r="AD118" s="53">
        <v>8.8693000000000008</v>
      </c>
      <c r="AE118" s="49">
        <f>VLOOKUP('Relatório Compra Internacional '!A118,'[1]propofol framp 20 SF'!A117:X386,24,0)</f>
        <v>1153.009</v>
      </c>
      <c r="AF118" s="46">
        <f t="shared" si="20"/>
        <v>4411.5575800000006</v>
      </c>
      <c r="AG118" s="52">
        <v>0</v>
      </c>
      <c r="AH118" s="47">
        <v>15.323912999999999</v>
      </c>
      <c r="AI118" s="47">
        <v>0</v>
      </c>
      <c r="AJ118" s="51">
        <f t="shared" si="21"/>
        <v>0</v>
      </c>
      <c r="AK118" s="50">
        <v>0</v>
      </c>
      <c r="AL118" s="49">
        <v>10.02177</v>
      </c>
      <c r="AM118" s="49">
        <v>0</v>
      </c>
      <c r="AN118" s="46">
        <f t="shared" si="22"/>
        <v>0</v>
      </c>
      <c r="AO118" s="48">
        <v>0</v>
      </c>
      <c r="AP118" s="47">
        <v>15.75999</v>
      </c>
      <c r="AQ118" s="47">
        <v>0</v>
      </c>
      <c r="AR118" s="46">
        <f t="shared" si="23"/>
        <v>0</v>
      </c>
      <c r="AS118" s="45">
        <f t="shared" si="24"/>
        <v>1153.009</v>
      </c>
      <c r="AT118" s="74">
        <f t="shared" si="25"/>
        <v>4411.5575800000006</v>
      </c>
      <c r="AU118" s="67">
        <f>VLOOKUP(A118,'[2]consolidado geral (2)'!$A$103:$AC$372,29,0)</f>
        <v>0</v>
      </c>
      <c r="AV118" s="47">
        <v>9.0511999999999997</v>
      </c>
      <c r="AW118" s="47">
        <f t="shared" si="26"/>
        <v>0</v>
      </c>
      <c r="AX118" s="79">
        <f t="shared" si="27"/>
        <v>0</v>
      </c>
      <c r="AY118" s="76">
        <f t="shared" si="28"/>
        <v>0</v>
      </c>
      <c r="AZ118" s="21">
        <f t="shared" si="29"/>
        <v>4411.5575800000006</v>
      </c>
    </row>
    <row r="119" spans="1:52" ht="25.5" x14ac:dyDescent="0.25">
      <c r="A119" s="43">
        <v>7792115</v>
      </c>
      <c r="B119" s="43">
        <v>6258092000190</v>
      </c>
      <c r="C119" s="42" t="s">
        <v>311</v>
      </c>
      <c r="D119" s="60" t="s">
        <v>83</v>
      </c>
      <c r="E119" s="60" t="s">
        <v>116</v>
      </c>
      <c r="F119" s="60">
        <v>355170</v>
      </c>
      <c r="G119" s="60" t="s">
        <v>2</v>
      </c>
      <c r="H119" s="59" t="s">
        <v>1</v>
      </c>
      <c r="I119" s="58">
        <v>750</v>
      </c>
      <c r="J119" s="49">
        <v>10.920311999999999</v>
      </c>
      <c r="K119" s="49">
        <v>8190.2339999999995</v>
      </c>
      <c r="L119" s="57">
        <v>295</v>
      </c>
      <c r="M119" s="49">
        <v>10.713900000000001</v>
      </c>
      <c r="N119" s="49">
        <v>3160.6005</v>
      </c>
      <c r="O119" s="56">
        <v>11350.834499999999</v>
      </c>
      <c r="P119" s="35">
        <f>VLOOKUP(A119,'[1]midazolam SF'!$A$2:$M$272,13,0)</f>
        <v>870</v>
      </c>
      <c r="Q119" s="47">
        <v>14.823352</v>
      </c>
      <c r="R119" s="34">
        <f t="shared" si="15"/>
        <v>12896.31624</v>
      </c>
      <c r="S119" s="50">
        <f>VLOOKUP(A119,'[1]atracurio 2.5 SF'!A118:M388,13,0)</f>
        <v>0</v>
      </c>
      <c r="T119" s="49">
        <v>10.192959999999999</v>
      </c>
      <c r="U119" s="54">
        <f t="shared" si="16"/>
        <v>0</v>
      </c>
      <c r="V119" s="48">
        <f>VLOOKUP(A119,'[1]atracurio 5 SF'!A118:M388,13,0)</f>
        <v>0</v>
      </c>
      <c r="W119" s="47">
        <v>15.525040000000001</v>
      </c>
      <c r="X119" s="55">
        <f t="shared" si="17"/>
        <v>0</v>
      </c>
      <c r="Y119" s="50">
        <f>VLOOKUP(A119,'[1]rocuronio SF'!A118:M388,13,0)</f>
        <v>860</v>
      </c>
      <c r="Z119" s="49">
        <v>11.76314</v>
      </c>
      <c r="AA119" s="54">
        <f t="shared" si="18"/>
        <v>10116.3004</v>
      </c>
      <c r="AB119" s="31">
        <f t="shared" si="19"/>
        <v>34363.451139999997</v>
      </c>
      <c r="AC119" s="50">
        <f>VLOOKUP(A119,'[1]propofol framp 20 SF'!A117:V386,22,0)</f>
        <v>455</v>
      </c>
      <c r="AD119" s="53">
        <v>8.8693000000000008</v>
      </c>
      <c r="AE119" s="49">
        <f>VLOOKUP('Relatório Compra Internacional '!A119,'[1]propofol framp 20 SF'!A118:X387,24,0)</f>
        <v>4035.5315000000005</v>
      </c>
      <c r="AF119" s="46">
        <f t="shared" si="20"/>
        <v>15386.366</v>
      </c>
      <c r="AG119" s="52">
        <v>870</v>
      </c>
      <c r="AH119" s="47">
        <v>15.323912999999999</v>
      </c>
      <c r="AI119" s="47">
        <v>13331.80431</v>
      </c>
      <c r="AJ119" s="51">
        <f t="shared" si="21"/>
        <v>26228.12055</v>
      </c>
      <c r="AK119" s="50">
        <v>0</v>
      </c>
      <c r="AL119" s="49">
        <v>10.02177</v>
      </c>
      <c r="AM119" s="49">
        <v>0</v>
      </c>
      <c r="AN119" s="46">
        <f t="shared" si="22"/>
        <v>0</v>
      </c>
      <c r="AO119" s="48">
        <v>0</v>
      </c>
      <c r="AP119" s="47">
        <v>15.75999</v>
      </c>
      <c r="AQ119" s="47">
        <v>0</v>
      </c>
      <c r="AR119" s="46">
        <f t="shared" si="23"/>
        <v>0</v>
      </c>
      <c r="AS119" s="45">
        <f t="shared" si="24"/>
        <v>17367.33581</v>
      </c>
      <c r="AT119" s="74">
        <f t="shared" si="25"/>
        <v>51730.786949999994</v>
      </c>
      <c r="AU119" s="67">
        <f>VLOOKUP(A119,'[2]consolidado geral (2)'!$A$103:$AC$372,29,0)</f>
        <v>0</v>
      </c>
      <c r="AV119" s="47">
        <v>9.0511999999999997</v>
      </c>
      <c r="AW119" s="47">
        <f t="shared" si="26"/>
        <v>0</v>
      </c>
      <c r="AX119" s="79">
        <f t="shared" si="27"/>
        <v>0</v>
      </c>
      <c r="AY119" s="76">
        <f t="shared" si="28"/>
        <v>0</v>
      </c>
      <c r="AZ119" s="21">
        <f t="shared" si="29"/>
        <v>51730.786949999994</v>
      </c>
    </row>
    <row r="120" spans="1:52" ht="25.5" x14ac:dyDescent="0.25">
      <c r="A120" s="43">
        <v>7806116</v>
      </c>
      <c r="B120" s="43">
        <v>46316600000164</v>
      </c>
      <c r="C120" s="42" t="s">
        <v>310</v>
      </c>
      <c r="D120" s="60" t="s">
        <v>16</v>
      </c>
      <c r="E120" s="60" t="s">
        <v>292</v>
      </c>
      <c r="F120" s="60">
        <v>352310</v>
      </c>
      <c r="G120" s="60" t="s">
        <v>2</v>
      </c>
      <c r="H120" s="59" t="s">
        <v>1</v>
      </c>
      <c r="I120" s="58">
        <v>150</v>
      </c>
      <c r="J120" s="49">
        <v>10.920311999999999</v>
      </c>
      <c r="K120" s="49">
        <v>1638.0467999999998</v>
      </c>
      <c r="L120" s="57">
        <v>60</v>
      </c>
      <c r="M120" s="49">
        <v>10.713900000000001</v>
      </c>
      <c r="N120" s="49">
        <v>642.83400000000006</v>
      </c>
      <c r="O120" s="56">
        <v>2280.8807999999999</v>
      </c>
      <c r="P120" s="35">
        <f>VLOOKUP(A120,'[1]midazolam SF'!$A$2:$M$272,13,0)</f>
        <v>50</v>
      </c>
      <c r="Q120" s="47">
        <v>14.823352</v>
      </c>
      <c r="R120" s="34">
        <f t="shared" si="15"/>
        <v>741.16759999999999</v>
      </c>
      <c r="S120" s="50">
        <f>VLOOKUP(A120,'[1]atracurio 2.5 SF'!A119:M389,13,0)</f>
        <v>20</v>
      </c>
      <c r="T120" s="49">
        <v>10.192959999999999</v>
      </c>
      <c r="U120" s="54">
        <f t="shared" si="16"/>
        <v>203.85919999999999</v>
      </c>
      <c r="V120" s="48">
        <f>VLOOKUP(A120,'[1]atracurio 5 SF'!A119:M389,13,0)</f>
        <v>20</v>
      </c>
      <c r="W120" s="47">
        <v>15.525040000000001</v>
      </c>
      <c r="X120" s="55">
        <f t="shared" si="17"/>
        <v>310.50080000000003</v>
      </c>
      <c r="Y120" s="50">
        <f>VLOOKUP(A120,'[1]rocuronio SF'!A119:M389,13,0)</f>
        <v>65</v>
      </c>
      <c r="Z120" s="49">
        <v>11.76314</v>
      </c>
      <c r="AA120" s="54">
        <f t="shared" si="18"/>
        <v>764.60410000000002</v>
      </c>
      <c r="AB120" s="31">
        <f t="shared" si="19"/>
        <v>4301.0124999999989</v>
      </c>
      <c r="AC120" s="50">
        <f>VLOOKUP(A120,'[1]propofol framp 20 SF'!A118:V387,22,0)</f>
        <v>90</v>
      </c>
      <c r="AD120" s="53">
        <v>8.8693000000000008</v>
      </c>
      <c r="AE120" s="49">
        <f>VLOOKUP('Relatório Compra Internacional '!A120,'[1]propofol framp 20 SF'!A119:X388,24,0)</f>
        <v>798.23700000000008</v>
      </c>
      <c r="AF120" s="46">
        <f t="shared" si="20"/>
        <v>3079.1178</v>
      </c>
      <c r="AG120" s="52">
        <v>50</v>
      </c>
      <c r="AH120" s="47">
        <v>15.323912999999999</v>
      </c>
      <c r="AI120" s="47">
        <v>766.19565</v>
      </c>
      <c r="AJ120" s="51">
        <f t="shared" si="21"/>
        <v>1507.3632499999999</v>
      </c>
      <c r="AK120" s="50">
        <v>80</v>
      </c>
      <c r="AL120" s="49">
        <v>10.02177</v>
      </c>
      <c r="AM120" s="49">
        <v>801.74160000000006</v>
      </c>
      <c r="AN120" s="46">
        <f t="shared" si="22"/>
        <v>1005.6008</v>
      </c>
      <c r="AO120" s="48">
        <v>50</v>
      </c>
      <c r="AP120" s="47">
        <v>15.75999</v>
      </c>
      <c r="AQ120" s="47">
        <v>787.99950000000001</v>
      </c>
      <c r="AR120" s="46">
        <f t="shared" si="23"/>
        <v>1098.5003000000002</v>
      </c>
      <c r="AS120" s="45">
        <f t="shared" si="24"/>
        <v>3154.1737499999999</v>
      </c>
      <c r="AT120" s="74">
        <f t="shared" si="25"/>
        <v>7455.1862499999988</v>
      </c>
      <c r="AU120" s="67">
        <f>VLOOKUP(A120,'[2]consolidado geral (2)'!$A$103:$AC$372,29,0)</f>
        <v>30</v>
      </c>
      <c r="AV120" s="47">
        <v>9.0511999999999997</v>
      </c>
      <c r="AW120" s="47">
        <f t="shared" si="26"/>
        <v>271.536</v>
      </c>
      <c r="AX120" s="79">
        <f t="shared" si="27"/>
        <v>1370.0363000000002</v>
      </c>
      <c r="AY120" s="76">
        <f t="shared" si="28"/>
        <v>271.536</v>
      </c>
      <c r="AZ120" s="21">
        <f t="shared" si="29"/>
        <v>7726.7222499999989</v>
      </c>
    </row>
    <row r="121" spans="1:52" ht="25.5" x14ac:dyDescent="0.25">
      <c r="A121" s="43">
        <v>7868499</v>
      </c>
      <c r="B121" s="43">
        <v>46523114000117</v>
      </c>
      <c r="C121" s="42" t="s">
        <v>309</v>
      </c>
      <c r="D121" s="60" t="s">
        <v>16</v>
      </c>
      <c r="E121" s="60" t="s">
        <v>308</v>
      </c>
      <c r="F121" s="60">
        <v>351500</v>
      </c>
      <c r="G121" s="60" t="s">
        <v>2</v>
      </c>
      <c r="H121" s="59" t="s">
        <v>1</v>
      </c>
      <c r="I121" s="58">
        <v>480</v>
      </c>
      <c r="J121" s="49">
        <v>10.920311999999999</v>
      </c>
      <c r="K121" s="49">
        <v>5241.7497599999997</v>
      </c>
      <c r="L121" s="57">
        <v>190</v>
      </c>
      <c r="M121" s="49">
        <v>10.713900000000001</v>
      </c>
      <c r="N121" s="49">
        <v>2035.6410000000001</v>
      </c>
      <c r="O121" s="56">
        <v>7277.3907600000002</v>
      </c>
      <c r="P121" s="35">
        <f>VLOOKUP(A121,'[1]midazolam SF'!$A$2:$M$272,13,0)</f>
        <v>780</v>
      </c>
      <c r="Q121" s="47">
        <v>14.823352</v>
      </c>
      <c r="R121" s="34">
        <f t="shared" si="15"/>
        <v>11562.21456</v>
      </c>
      <c r="S121" s="50">
        <f>VLOOKUP(A121,'[1]atracurio 2.5 SF'!A120:M390,13,0)</f>
        <v>130</v>
      </c>
      <c r="T121" s="49">
        <v>10.192959999999999</v>
      </c>
      <c r="U121" s="54">
        <f t="shared" si="16"/>
        <v>1325.0847999999999</v>
      </c>
      <c r="V121" s="48">
        <f>VLOOKUP(A121,'[1]atracurio 5 SF'!A120:M390,13,0)</f>
        <v>180</v>
      </c>
      <c r="W121" s="47">
        <v>15.525040000000001</v>
      </c>
      <c r="X121" s="55">
        <f t="shared" si="17"/>
        <v>2794.5072</v>
      </c>
      <c r="Y121" s="50">
        <f>VLOOKUP(A121,'[1]rocuronio SF'!A120:M390,13,0)</f>
        <v>130</v>
      </c>
      <c r="Z121" s="49">
        <v>11.76314</v>
      </c>
      <c r="AA121" s="54">
        <f t="shared" si="18"/>
        <v>1529.2082</v>
      </c>
      <c r="AB121" s="31">
        <f t="shared" si="19"/>
        <v>24488.405520000004</v>
      </c>
      <c r="AC121" s="50">
        <f>VLOOKUP(A121,'[1]propofol framp 20 SF'!A119:V388,22,0)</f>
        <v>290</v>
      </c>
      <c r="AD121" s="53">
        <v>8.8693000000000008</v>
      </c>
      <c r="AE121" s="49">
        <f>VLOOKUP('Relatório Compra Internacional '!A121,'[1]propofol framp 20 SF'!A120:X389,24,0)</f>
        <v>2572.0970000000002</v>
      </c>
      <c r="AF121" s="46">
        <f t="shared" si="20"/>
        <v>9849.48776</v>
      </c>
      <c r="AG121" s="52">
        <v>780</v>
      </c>
      <c r="AH121" s="47">
        <v>15.323912999999999</v>
      </c>
      <c r="AI121" s="47">
        <v>11952.65214</v>
      </c>
      <c r="AJ121" s="51">
        <f t="shared" si="21"/>
        <v>23514.866699999999</v>
      </c>
      <c r="AK121" s="50">
        <v>870</v>
      </c>
      <c r="AL121" s="49">
        <v>10.02177</v>
      </c>
      <c r="AM121" s="49">
        <v>8718.9398999999994</v>
      </c>
      <c r="AN121" s="46">
        <f t="shared" si="22"/>
        <v>10044.0247</v>
      </c>
      <c r="AO121" s="48">
        <v>510</v>
      </c>
      <c r="AP121" s="47">
        <v>15.75999</v>
      </c>
      <c r="AQ121" s="47">
        <v>8037.5949000000001</v>
      </c>
      <c r="AR121" s="46">
        <f t="shared" si="23"/>
        <v>10832.1021</v>
      </c>
      <c r="AS121" s="45">
        <f t="shared" si="24"/>
        <v>31281.283939999998</v>
      </c>
      <c r="AT121" s="74">
        <f t="shared" si="25"/>
        <v>55769.689460000001</v>
      </c>
      <c r="AU121" s="67">
        <f>VLOOKUP(A121,'[2]consolidado geral (2)'!$A$103:$AC$372,29,0)</f>
        <v>310</v>
      </c>
      <c r="AV121" s="47">
        <v>9.0511999999999997</v>
      </c>
      <c r="AW121" s="47">
        <f t="shared" si="26"/>
        <v>2805.8719999999998</v>
      </c>
      <c r="AX121" s="79">
        <f t="shared" si="27"/>
        <v>13637.974099999999</v>
      </c>
      <c r="AY121" s="76">
        <f t="shared" si="28"/>
        <v>2805.8719999999998</v>
      </c>
      <c r="AZ121" s="21">
        <f t="shared" si="29"/>
        <v>58575.561460000004</v>
      </c>
    </row>
    <row r="122" spans="1:52" ht="38.25" x14ac:dyDescent="0.25">
      <c r="A122" s="43">
        <v>7892985</v>
      </c>
      <c r="B122" s="43">
        <v>9528436000203</v>
      </c>
      <c r="C122" s="42" t="s">
        <v>307</v>
      </c>
      <c r="D122" s="60" t="s">
        <v>11</v>
      </c>
      <c r="E122" s="60" t="s">
        <v>136</v>
      </c>
      <c r="F122" s="60">
        <v>352900</v>
      </c>
      <c r="G122" s="60" t="s">
        <v>2</v>
      </c>
      <c r="H122" s="59" t="s">
        <v>1</v>
      </c>
      <c r="I122" s="58">
        <v>900</v>
      </c>
      <c r="J122" s="49">
        <v>10.920311999999999</v>
      </c>
      <c r="K122" s="49">
        <v>9828.2807999999986</v>
      </c>
      <c r="L122" s="57">
        <v>350</v>
      </c>
      <c r="M122" s="49">
        <v>10.713900000000001</v>
      </c>
      <c r="N122" s="49">
        <v>3749.8650000000002</v>
      </c>
      <c r="O122" s="56">
        <v>13578.145799999998</v>
      </c>
      <c r="P122" s="35">
        <f>VLOOKUP(A122,'[1]midazolam SF'!$A$2:$M$272,13,0)</f>
        <v>290</v>
      </c>
      <c r="Q122" s="47">
        <v>14.823352</v>
      </c>
      <c r="R122" s="34">
        <f t="shared" si="15"/>
        <v>4298.7720799999997</v>
      </c>
      <c r="S122" s="50">
        <f>VLOOKUP(A122,'[1]atracurio 2.5 SF'!A121:M391,13,0)</f>
        <v>260</v>
      </c>
      <c r="T122" s="49">
        <v>10.192959999999999</v>
      </c>
      <c r="U122" s="54">
        <f t="shared" si="16"/>
        <v>2650.1695999999997</v>
      </c>
      <c r="V122" s="48">
        <f>VLOOKUP(A122,'[1]atracurio 5 SF'!A121:M391,13,0)</f>
        <v>210</v>
      </c>
      <c r="W122" s="47">
        <v>15.525040000000001</v>
      </c>
      <c r="X122" s="55">
        <f t="shared" si="17"/>
        <v>3260.2584000000002</v>
      </c>
      <c r="Y122" s="50">
        <f>VLOOKUP(A122,'[1]rocuronio SF'!A121:M391,13,0)</f>
        <v>160</v>
      </c>
      <c r="Z122" s="49">
        <v>11.76314</v>
      </c>
      <c r="AA122" s="54">
        <f t="shared" si="18"/>
        <v>1882.1024</v>
      </c>
      <c r="AB122" s="31">
        <f t="shared" si="19"/>
        <v>25669.448279999997</v>
      </c>
      <c r="AC122" s="50">
        <f>VLOOKUP(A122,'[1]propofol framp 20 SF'!A120:V389,22,0)</f>
        <v>545</v>
      </c>
      <c r="AD122" s="53">
        <v>8.8693000000000008</v>
      </c>
      <c r="AE122" s="49">
        <f>VLOOKUP('Relatório Compra Internacional '!A122,'[1]propofol framp 20 SF'!A121:X390,24,0)</f>
        <v>4833.7685000000001</v>
      </c>
      <c r="AF122" s="46">
        <f t="shared" si="20"/>
        <v>18411.914299999997</v>
      </c>
      <c r="AG122" s="52">
        <v>284</v>
      </c>
      <c r="AH122" s="47">
        <v>15.323912999999999</v>
      </c>
      <c r="AI122" s="47">
        <v>4351.9912919999997</v>
      </c>
      <c r="AJ122" s="51">
        <f t="shared" si="21"/>
        <v>8650.7633719999994</v>
      </c>
      <c r="AK122" s="50">
        <v>1740</v>
      </c>
      <c r="AL122" s="49">
        <v>10.02177</v>
      </c>
      <c r="AM122" s="49">
        <v>17437.879799999999</v>
      </c>
      <c r="AN122" s="46">
        <f t="shared" si="22"/>
        <v>20088.0494</v>
      </c>
      <c r="AO122" s="48">
        <v>610</v>
      </c>
      <c r="AP122" s="47">
        <v>15.75999</v>
      </c>
      <c r="AQ122" s="47">
        <v>9613.5938999999998</v>
      </c>
      <c r="AR122" s="46">
        <f t="shared" si="23"/>
        <v>12873.8523</v>
      </c>
      <c r="AS122" s="45">
        <f t="shared" si="24"/>
        <v>36237.233491999999</v>
      </c>
      <c r="AT122" s="74">
        <f t="shared" si="25"/>
        <v>61906.681771999996</v>
      </c>
      <c r="AU122" s="67">
        <f>VLOOKUP(A122,'[2]consolidado geral (2)'!$A$103:$AC$372,29,0)</f>
        <v>380</v>
      </c>
      <c r="AV122" s="47">
        <v>9.0511999999999997</v>
      </c>
      <c r="AW122" s="47">
        <f t="shared" si="26"/>
        <v>3439.4559999999997</v>
      </c>
      <c r="AX122" s="79">
        <f t="shared" si="27"/>
        <v>16313.308300000001</v>
      </c>
      <c r="AY122" s="76">
        <f t="shared" si="28"/>
        <v>3439.4559999999997</v>
      </c>
      <c r="AZ122" s="21">
        <f t="shared" si="29"/>
        <v>65346.137771999995</v>
      </c>
    </row>
    <row r="123" spans="1:52" ht="38.25" x14ac:dyDescent="0.25">
      <c r="A123" s="43">
        <v>7947984</v>
      </c>
      <c r="B123" s="43">
        <v>45699626000176</v>
      </c>
      <c r="C123" s="42" t="s">
        <v>306</v>
      </c>
      <c r="D123" s="60" t="s">
        <v>54</v>
      </c>
      <c r="E123" s="60" t="s">
        <v>305</v>
      </c>
      <c r="F123" s="60">
        <v>350970</v>
      </c>
      <c r="G123" s="60" t="s">
        <v>2</v>
      </c>
      <c r="H123" s="59" t="s">
        <v>1</v>
      </c>
      <c r="I123" s="58">
        <v>15</v>
      </c>
      <c r="J123" s="49">
        <v>10.920311999999999</v>
      </c>
      <c r="K123" s="49">
        <v>163.80467999999999</v>
      </c>
      <c r="L123" s="57">
        <v>5</v>
      </c>
      <c r="M123" s="49">
        <v>10.713900000000001</v>
      </c>
      <c r="N123" s="49">
        <v>53.569500000000005</v>
      </c>
      <c r="O123" s="56">
        <v>217.37418</v>
      </c>
      <c r="P123" s="35">
        <f>VLOOKUP(A123,'[1]midazolam SF'!$A$2:$M$272,13,0)</f>
        <v>30</v>
      </c>
      <c r="Q123" s="47">
        <v>14.823352</v>
      </c>
      <c r="R123" s="34">
        <f t="shared" si="15"/>
        <v>444.70056</v>
      </c>
      <c r="S123" s="50">
        <f>VLOOKUP(A123,'[1]atracurio 2.5 SF'!A122:M392,13,0)</f>
        <v>20</v>
      </c>
      <c r="T123" s="49">
        <v>10.192959999999999</v>
      </c>
      <c r="U123" s="54">
        <f t="shared" si="16"/>
        <v>203.85919999999999</v>
      </c>
      <c r="V123" s="48">
        <f>VLOOKUP(A123,'[1]atracurio 5 SF'!A122:M392,13,0)</f>
        <v>0</v>
      </c>
      <c r="W123" s="47">
        <v>15.525040000000001</v>
      </c>
      <c r="X123" s="55">
        <f t="shared" si="17"/>
        <v>0</v>
      </c>
      <c r="Y123" s="50">
        <f>VLOOKUP(A123,'[1]rocuronio SF'!A122:M392,13,0)</f>
        <v>0</v>
      </c>
      <c r="Z123" s="49">
        <v>11.76314</v>
      </c>
      <c r="AA123" s="54">
        <f t="shared" si="18"/>
        <v>0</v>
      </c>
      <c r="AB123" s="31">
        <f t="shared" si="19"/>
        <v>865.93394000000001</v>
      </c>
      <c r="AC123" s="50">
        <f>VLOOKUP(A123,'[1]propofol framp 20 SF'!A121:V390,22,0)</f>
        <v>10</v>
      </c>
      <c r="AD123" s="53">
        <v>8.8693000000000008</v>
      </c>
      <c r="AE123" s="49">
        <f>VLOOKUP('Relatório Compra Internacional '!A123,'[1]propofol framp 20 SF'!A122:X391,24,0)</f>
        <v>88.693000000000012</v>
      </c>
      <c r="AF123" s="46">
        <f t="shared" si="20"/>
        <v>306.06718000000001</v>
      </c>
      <c r="AG123" s="52">
        <v>20</v>
      </c>
      <c r="AH123" s="47">
        <v>15.323912999999999</v>
      </c>
      <c r="AI123" s="47">
        <v>306.47825999999998</v>
      </c>
      <c r="AJ123" s="51">
        <f t="shared" si="21"/>
        <v>751.17881999999997</v>
      </c>
      <c r="AK123" s="50">
        <v>30</v>
      </c>
      <c r="AL123" s="49">
        <v>10.02177</v>
      </c>
      <c r="AM123" s="49">
        <v>300.65309999999999</v>
      </c>
      <c r="AN123" s="46">
        <f t="shared" si="22"/>
        <v>504.51229999999998</v>
      </c>
      <c r="AO123" s="48">
        <v>0</v>
      </c>
      <c r="AP123" s="47">
        <v>15.75999</v>
      </c>
      <c r="AQ123" s="47">
        <v>0</v>
      </c>
      <c r="AR123" s="46">
        <f t="shared" si="23"/>
        <v>0</v>
      </c>
      <c r="AS123" s="45">
        <f t="shared" si="24"/>
        <v>695.82435999999996</v>
      </c>
      <c r="AT123" s="74">
        <f t="shared" si="25"/>
        <v>1561.7583</v>
      </c>
      <c r="AU123" s="67">
        <f>VLOOKUP(A123,'[2]consolidado geral (2)'!$A$103:$AC$372,29,0)</f>
        <v>0</v>
      </c>
      <c r="AV123" s="47">
        <v>9.0511999999999997</v>
      </c>
      <c r="AW123" s="47">
        <f t="shared" si="26"/>
        <v>0</v>
      </c>
      <c r="AX123" s="79">
        <f t="shared" si="27"/>
        <v>0</v>
      </c>
      <c r="AY123" s="76">
        <f t="shared" si="28"/>
        <v>0</v>
      </c>
      <c r="AZ123" s="21">
        <f t="shared" si="29"/>
        <v>1561.7583</v>
      </c>
    </row>
    <row r="124" spans="1:52" ht="25.5" x14ac:dyDescent="0.25">
      <c r="A124" s="43">
        <v>7958250</v>
      </c>
      <c r="B124" s="43">
        <v>55356653000108</v>
      </c>
      <c r="C124" s="42" t="s">
        <v>304</v>
      </c>
      <c r="D124" s="60" t="s">
        <v>70</v>
      </c>
      <c r="E124" s="60" t="s">
        <v>70</v>
      </c>
      <c r="F124" s="60">
        <v>354140</v>
      </c>
      <c r="G124" s="60" t="s">
        <v>2</v>
      </c>
      <c r="H124" s="59" t="s">
        <v>1</v>
      </c>
      <c r="I124" s="58">
        <v>300</v>
      </c>
      <c r="J124" s="49">
        <v>10.920311999999999</v>
      </c>
      <c r="K124" s="49">
        <v>3276.0935999999997</v>
      </c>
      <c r="L124" s="57">
        <v>115</v>
      </c>
      <c r="M124" s="49">
        <v>10.713900000000001</v>
      </c>
      <c r="N124" s="49">
        <v>1232.0985000000001</v>
      </c>
      <c r="O124" s="56">
        <v>4508.1921000000002</v>
      </c>
      <c r="P124" s="35">
        <f>VLOOKUP(A124,'[1]midazolam SF'!$A$2:$M$272,13,0)</f>
        <v>780</v>
      </c>
      <c r="Q124" s="47">
        <v>14.823352</v>
      </c>
      <c r="R124" s="34">
        <f t="shared" si="15"/>
        <v>11562.21456</v>
      </c>
      <c r="S124" s="50">
        <f>VLOOKUP(A124,'[1]atracurio 2.5 SF'!A123:M393,13,0)</f>
        <v>80</v>
      </c>
      <c r="T124" s="49">
        <v>10.192959999999999</v>
      </c>
      <c r="U124" s="54">
        <f t="shared" si="16"/>
        <v>815.43679999999995</v>
      </c>
      <c r="V124" s="48">
        <f>VLOOKUP(A124,'[1]atracurio 5 SF'!A123:M393,13,0)</f>
        <v>0</v>
      </c>
      <c r="W124" s="47">
        <v>15.525040000000001</v>
      </c>
      <c r="X124" s="55">
        <f t="shared" si="17"/>
        <v>0</v>
      </c>
      <c r="Y124" s="50">
        <f>VLOOKUP(A124,'[1]rocuronio SF'!A123:M393,13,0)</f>
        <v>80</v>
      </c>
      <c r="Z124" s="49">
        <v>11.76314</v>
      </c>
      <c r="AA124" s="54">
        <f t="shared" si="18"/>
        <v>941.05119999999999</v>
      </c>
      <c r="AB124" s="31">
        <f t="shared" si="19"/>
        <v>17826.894660000002</v>
      </c>
      <c r="AC124" s="50">
        <f>VLOOKUP(A124,'[1]propofol framp 20 SF'!A122:V391,22,0)</f>
        <v>180</v>
      </c>
      <c r="AD124" s="53">
        <v>8.8693000000000008</v>
      </c>
      <c r="AE124" s="49">
        <f>VLOOKUP('Relatório Compra Internacional '!A124,'[1]propofol framp 20 SF'!A123:X392,24,0)</f>
        <v>1596.4740000000002</v>
      </c>
      <c r="AF124" s="46">
        <f t="shared" si="20"/>
        <v>6104.6661000000004</v>
      </c>
      <c r="AG124" s="52">
        <v>780</v>
      </c>
      <c r="AH124" s="47">
        <v>15.323912999999999</v>
      </c>
      <c r="AI124" s="47">
        <v>11952.65214</v>
      </c>
      <c r="AJ124" s="51">
        <f t="shared" si="21"/>
        <v>23514.866699999999</v>
      </c>
      <c r="AK124" s="50">
        <v>520</v>
      </c>
      <c r="AL124" s="49">
        <v>10.02177</v>
      </c>
      <c r="AM124" s="49">
        <v>5211.3203999999996</v>
      </c>
      <c r="AN124" s="46">
        <f t="shared" si="22"/>
        <v>6026.7572</v>
      </c>
      <c r="AO124" s="48">
        <v>0</v>
      </c>
      <c r="AP124" s="47">
        <v>15.75999</v>
      </c>
      <c r="AQ124" s="47">
        <v>0</v>
      </c>
      <c r="AR124" s="46">
        <f t="shared" si="23"/>
        <v>0</v>
      </c>
      <c r="AS124" s="45">
        <f t="shared" si="24"/>
        <v>18760.446540000001</v>
      </c>
      <c r="AT124" s="74">
        <f t="shared" si="25"/>
        <v>36587.341200000003</v>
      </c>
      <c r="AU124" s="67">
        <f>VLOOKUP(A124,'[2]consolidado geral (2)'!$A$103:$AC$372,29,0)</f>
        <v>0</v>
      </c>
      <c r="AV124" s="47">
        <v>9.0511999999999997</v>
      </c>
      <c r="AW124" s="47">
        <f t="shared" si="26"/>
        <v>0</v>
      </c>
      <c r="AX124" s="79">
        <f t="shared" si="27"/>
        <v>0</v>
      </c>
      <c r="AY124" s="76">
        <f t="shared" si="28"/>
        <v>0</v>
      </c>
      <c r="AZ124" s="21">
        <f t="shared" si="29"/>
        <v>36587.341200000003</v>
      </c>
    </row>
    <row r="125" spans="1:52" ht="25.5" x14ac:dyDescent="0.25">
      <c r="A125" s="43">
        <v>7979649</v>
      </c>
      <c r="B125" s="43">
        <v>46392130000380</v>
      </c>
      <c r="C125" s="42" t="s">
        <v>303</v>
      </c>
      <c r="D125" s="60" t="s">
        <v>16</v>
      </c>
      <c r="E125" s="60" t="s">
        <v>267</v>
      </c>
      <c r="F125" s="60">
        <v>355030</v>
      </c>
      <c r="G125" s="60" t="s">
        <v>2</v>
      </c>
      <c r="H125" s="59" t="s">
        <v>1</v>
      </c>
      <c r="I125" s="58">
        <v>50</v>
      </c>
      <c r="J125" s="49">
        <v>10.920311999999999</v>
      </c>
      <c r="K125" s="49">
        <v>546.01559999999995</v>
      </c>
      <c r="L125" s="57">
        <v>20</v>
      </c>
      <c r="M125" s="49">
        <v>10.713900000000001</v>
      </c>
      <c r="N125" s="49">
        <v>214.27800000000002</v>
      </c>
      <c r="O125" s="56">
        <v>760.29359999999997</v>
      </c>
      <c r="P125" s="35">
        <f>VLOOKUP(A125,'[1]midazolam SF'!$A$2:$M$272,13,0)</f>
        <v>20</v>
      </c>
      <c r="Q125" s="47">
        <v>14.823352</v>
      </c>
      <c r="R125" s="34">
        <f t="shared" si="15"/>
        <v>296.46704</v>
      </c>
      <c r="S125" s="50">
        <f>VLOOKUP(A125,'[1]atracurio 2.5 SF'!A124:M394,13,0)</f>
        <v>0</v>
      </c>
      <c r="T125" s="49">
        <v>10.192959999999999</v>
      </c>
      <c r="U125" s="54">
        <f t="shared" si="16"/>
        <v>0</v>
      </c>
      <c r="V125" s="48">
        <f>VLOOKUP(A125,'[1]atracurio 5 SF'!A124:M394,13,0)</f>
        <v>90</v>
      </c>
      <c r="W125" s="47">
        <v>15.525040000000001</v>
      </c>
      <c r="X125" s="55">
        <f t="shared" si="17"/>
        <v>1397.2536</v>
      </c>
      <c r="Y125" s="50">
        <f>VLOOKUP(A125,'[1]rocuronio SF'!A124:M394,13,0)</f>
        <v>80</v>
      </c>
      <c r="Z125" s="49">
        <v>11.76314</v>
      </c>
      <c r="AA125" s="54">
        <f t="shared" si="18"/>
        <v>941.05119999999999</v>
      </c>
      <c r="AB125" s="31">
        <f t="shared" si="19"/>
        <v>3395.0654399999999</v>
      </c>
      <c r="AC125" s="50">
        <f>VLOOKUP(A125,'[1]propofol framp 20 SF'!A123:V392,22,0)</f>
        <v>30</v>
      </c>
      <c r="AD125" s="53">
        <v>8.8693000000000008</v>
      </c>
      <c r="AE125" s="49">
        <f>VLOOKUP('Relatório Compra Internacional '!A125,'[1]propofol framp 20 SF'!A124:X393,24,0)</f>
        <v>266.07900000000001</v>
      </c>
      <c r="AF125" s="46">
        <f t="shared" si="20"/>
        <v>1026.3725999999999</v>
      </c>
      <c r="AG125" s="52">
        <v>20</v>
      </c>
      <c r="AH125" s="47">
        <v>15.323912999999999</v>
      </c>
      <c r="AI125" s="47">
        <v>306.47825999999998</v>
      </c>
      <c r="AJ125" s="51">
        <f t="shared" si="21"/>
        <v>602.94529999999997</v>
      </c>
      <c r="AK125" s="50">
        <v>0</v>
      </c>
      <c r="AL125" s="49">
        <v>10.02177</v>
      </c>
      <c r="AM125" s="49">
        <v>0</v>
      </c>
      <c r="AN125" s="46">
        <f t="shared" si="22"/>
        <v>0</v>
      </c>
      <c r="AO125" s="48">
        <v>250</v>
      </c>
      <c r="AP125" s="47">
        <v>15.75999</v>
      </c>
      <c r="AQ125" s="47">
        <v>3939.9974999999999</v>
      </c>
      <c r="AR125" s="46">
        <f t="shared" si="23"/>
        <v>5337.2510999999995</v>
      </c>
      <c r="AS125" s="45">
        <f t="shared" si="24"/>
        <v>4512.55476</v>
      </c>
      <c r="AT125" s="74">
        <f t="shared" si="25"/>
        <v>7907.6201999999994</v>
      </c>
      <c r="AU125" s="67">
        <f>VLOOKUP(A125,'[2]consolidado geral (2)'!$A$103:$AC$372,29,0)</f>
        <v>160</v>
      </c>
      <c r="AV125" s="47">
        <v>9.0511999999999997</v>
      </c>
      <c r="AW125" s="47">
        <f t="shared" si="26"/>
        <v>1448.192</v>
      </c>
      <c r="AX125" s="79">
        <f t="shared" si="27"/>
        <v>6785.4430999999995</v>
      </c>
      <c r="AY125" s="76">
        <f t="shared" si="28"/>
        <v>1448.192</v>
      </c>
      <c r="AZ125" s="21">
        <f t="shared" si="29"/>
        <v>9355.8122000000003</v>
      </c>
    </row>
    <row r="126" spans="1:52" ht="63.75" x14ac:dyDescent="0.25">
      <c r="A126" s="43">
        <v>7992890</v>
      </c>
      <c r="B126" s="43">
        <v>68311216000373</v>
      </c>
      <c r="C126" s="42" t="s">
        <v>302</v>
      </c>
      <c r="D126" s="60" t="s">
        <v>16</v>
      </c>
      <c r="E126" s="60" t="s">
        <v>267</v>
      </c>
      <c r="F126" s="60">
        <v>355030</v>
      </c>
      <c r="G126" s="60" t="s">
        <v>2</v>
      </c>
      <c r="H126" s="59" t="s">
        <v>1</v>
      </c>
      <c r="I126" s="58">
        <v>8980</v>
      </c>
      <c r="J126" s="49">
        <v>10.920311999999999</v>
      </c>
      <c r="K126" s="49">
        <v>98064.401759999993</v>
      </c>
      <c r="L126" s="57">
        <v>3520</v>
      </c>
      <c r="M126" s="49">
        <v>10.713900000000001</v>
      </c>
      <c r="N126" s="49">
        <v>37712.928</v>
      </c>
      <c r="O126" s="56">
        <v>135777.32975999999</v>
      </c>
      <c r="P126" s="35">
        <f>VLOOKUP(A126,'[1]midazolam SF'!$A$2:$M$272,13,0)</f>
        <v>2330</v>
      </c>
      <c r="Q126" s="47">
        <v>14.823352</v>
      </c>
      <c r="R126" s="34">
        <f t="shared" si="15"/>
        <v>34538.410159999999</v>
      </c>
      <c r="S126" s="50">
        <f>VLOOKUP(A126,'[1]atracurio 2.5 SF'!A125:M395,13,0)</f>
        <v>2610</v>
      </c>
      <c r="T126" s="49">
        <v>10.192959999999999</v>
      </c>
      <c r="U126" s="54">
        <f t="shared" si="16"/>
        <v>26603.625599999999</v>
      </c>
      <c r="V126" s="48">
        <f>VLOOKUP(A126,'[1]atracurio 5 SF'!A125:M395,13,0)</f>
        <v>1750</v>
      </c>
      <c r="W126" s="47">
        <v>15.525040000000001</v>
      </c>
      <c r="X126" s="55">
        <f t="shared" si="17"/>
        <v>27168.82</v>
      </c>
      <c r="Y126" s="50">
        <f>VLOOKUP(A126,'[1]rocuronio SF'!A125:M395,13,0)</f>
        <v>3825</v>
      </c>
      <c r="Z126" s="49">
        <v>11.76314</v>
      </c>
      <c r="AA126" s="54">
        <f t="shared" si="18"/>
        <v>44994.010499999997</v>
      </c>
      <c r="AB126" s="31">
        <f t="shared" si="19"/>
        <v>269082.19601999997</v>
      </c>
      <c r="AC126" s="50">
        <f>VLOOKUP(A126,'[1]propofol framp 20 SF'!A124:V393,22,0)</f>
        <v>5460</v>
      </c>
      <c r="AD126" s="53">
        <v>8.8693000000000008</v>
      </c>
      <c r="AE126" s="49">
        <f>VLOOKUP('Relatório Compra Internacional '!A126,'[1]propofol framp 20 SF'!A125:X394,24,0)</f>
        <v>48426.378000000004</v>
      </c>
      <c r="AF126" s="46">
        <f t="shared" si="20"/>
        <v>184203.70775999999</v>
      </c>
      <c r="AG126" s="52">
        <v>2330</v>
      </c>
      <c r="AH126" s="47">
        <v>15.323912999999999</v>
      </c>
      <c r="AI126" s="47">
        <v>35704.717290000001</v>
      </c>
      <c r="AJ126" s="51">
        <f t="shared" si="21"/>
        <v>70243.12745</v>
      </c>
      <c r="AK126" s="50">
        <v>17390</v>
      </c>
      <c r="AL126" s="49">
        <v>10.02177</v>
      </c>
      <c r="AM126" s="49">
        <v>174278.5803</v>
      </c>
      <c r="AN126" s="46">
        <f t="shared" si="22"/>
        <v>200882.2059</v>
      </c>
      <c r="AO126" s="48">
        <v>5090</v>
      </c>
      <c r="AP126" s="47">
        <v>15.75999</v>
      </c>
      <c r="AQ126" s="47">
        <v>80218.349100000007</v>
      </c>
      <c r="AR126" s="46">
        <f t="shared" si="23"/>
        <v>107387.1691</v>
      </c>
      <c r="AS126" s="45">
        <f t="shared" si="24"/>
        <v>338628.02468999999</v>
      </c>
      <c r="AT126" s="74">
        <f t="shared" si="25"/>
        <v>607710.22071000002</v>
      </c>
      <c r="AU126" s="67">
        <f>VLOOKUP(A126,'[2]consolidado geral (2)'!$A$103:$AC$372,29,0)</f>
        <v>3160</v>
      </c>
      <c r="AV126" s="47">
        <v>9.0511999999999997</v>
      </c>
      <c r="AW126" s="47">
        <f t="shared" si="26"/>
        <v>28601.791999999998</v>
      </c>
      <c r="AX126" s="79">
        <f t="shared" si="27"/>
        <v>135988.96109999999</v>
      </c>
      <c r="AY126" s="76">
        <f t="shared" si="28"/>
        <v>28601.791999999998</v>
      </c>
      <c r="AZ126" s="21">
        <f t="shared" si="29"/>
        <v>636312.01271000004</v>
      </c>
    </row>
    <row r="127" spans="1:52" ht="51" x14ac:dyDescent="0.25">
      <c r="A127" s="43">
        <v>9067205</v>
      </c>
      <c r="B127" s="43">
        <v>47842836000105</v>
      </c>
      <c r="C127" s="42" t="s">
        <v>301</v>
      </c>
      <c r="D127" s="60" t="s">
        <v>31</v>
      </c>
      <c r="E127" s="60" t="s">
        <v>300</v>
      </c>
      <c r="F127" s="64">
        <v>351550</v>
      </c>
      <c r="G127" s="60" t="s">
        <v>2</v>
      </c>
      <c r="H127" s="59" t="s">
        <v>1</v>
      </c>
      <c r="I127" s="58">
        <v>600</v>
      </c>
      <c r="J127" s="49">
        <v>10.920311999999999</v>
      </c>
      <c r="K127" s="49">
        <v>6552.1871999999994</v>
      </c>
      <c r="L127" s="57">
        <v>235</v>
      </c>
      <c r="M127" s="49">
        <v>10.713900000000001</v>
      </c>
      <c r="N127" s="49">
        <v>2517.7665000000002</v>
      </c>
      <c r="O127" s="56">
        <v>9069.9537</v>
      </c>
      <c r="P127" s="35">
        <f>VLOOKUP(A127,'[1]midazolam SF'!$A$2:$M$272,13,0)</f>
        <v>490</v>
      </c>
      <c r="Q127" s="47">
        <v>14.823352</v>
      </c>
      <c r="R127" s="34">
        <f t="shared" si="15"/>
        <v>7263.4424799999997</v>
      </c>
      <c r="S127" s="50">
        <f>VLOOKUP(A127,'[1]atracurio 2.5 SF'!A126:M396,13,0)</f>
        <v>0</v>
      </c>
      <c r="T127" s="49">
        <v>10.192959999999999</v>
      </c>
      <c r="U127" s="54">
        <f t="shared" si="16"/>
        <v>0</v>
      </c>
      <c r="V127" s="48">
        <f>VLOOKUP(A127,'[1]atracurio 5 SF'!A126:M396,13,0)</f>
        <v>0</v>
      </c>
      <c r="W127" s="47">
        <v>15.525040000000001</v>
      </c>
      <c r="X127" s="55">
        <f t="shared" si="17"/>
        <v>0</v>
      </c>
      <c r="Y127" s="50">
        <f>VLOOKUP(A127,'[1]rocuronio SF'!A126:M396,13,0)</f>
        <v>0</v>
      </c>
      <c r="Z127" s="49">
        <v>11.76314</v>
      </c>
      <c r="AA127" s="54">
        <f t="shared" si="18"/>
        <v>0</v>
      </c>
      <c r="AB127" s="31">
        <f t="shared" si="19"/>
        <v>16333.39618</v>
      </c>
      <c r="AC127" s="50">
        <f>VLOOKUP(A127,'[1]propofol framp 20 SF'!A125:V394,22,0)</f>
        <v>365</v>
      </c>
      <c r="AD127" s="53">
        <v>8.8693000000000008</v>
      </c>
      <c r="AE127" s="49">
        <f>VLOOKUP('Relatório Compra Internacional '!A127,'[1]propofol framp 20 SF'!A126:X395,24,0)</f>
        <v>3237.2945000000004</v>
      </c>
      <c r="AF127" s="46">
        <f t="shared" si="20"/>
        <v>12307.2482</v>
      </c>
      <c r="AG127" s="52">
        <v>480</v>
      </c>
      <c r="AH127" s="47">
        <v>15.323912999999999</v>
      </c>
      <c r="AI127" s="47">
        <v>7355.4782399999995</v>
      </c>
      <c r="AJ127" s="51">
        <f t="shared" si="21"/>
        <v>14618.920719999998</v>
      </c>
      <c r="AK127" s="50">
        <v>0</v>
      </c>
      <c r="AL127" s="49">
        <v>10.02177</v>
      </c>
      <c r="AM127" s="49">
        <v>0</v>
      </c>
      <c r="AN127" s="46">
        <f t="shared" si="22"/>
        <v>0</v>
      </c>
      <c r="AO127" s="48">
        <v>0</v>
      </c>
      <c r="AP127" s="47">
        <v>15.75999</v>
      </c>
      <c r="AQ127" s="47">
        <v>0</v>
      </c>
      <c r="AR127" s="46">
        <f t="shared" si="23"/>
        <v>0</v>
      </c>
      <c r="AS127" s="45">
        <f t="shared" si="24"/>
        <v>10592.77274</v>
      </c>
      <c r="AT127" s="74">
        <f t="shared" si="25"/>
        <v>26926.16892</v>
      </c>
      <c r="AU127" s="67">
        <f>VLOOKUP(A127,'[2]consolidado geral (2)'!$A$103:$AC$372,29,0)</f>
        <v>0</v>
      </c>
      <c r="AV127" s="47">
        <v>9.0511999999999997</v>
      </c>
      <c r="AW127" s="47">
        <f t="shared" si="26"/>
        <v>0</v>
      </c>
      <c r="AX127" s="79">
        <f t="shared" si="27"/>
        <v>0</v>
      </c>
      <c r="AY127" s="76">
        <f t="shared" si="28"/>
        <v>0</v>
      </c>
      <c r="AZ127" s="21">
        <f t="shared" si="29"/>
        <v>26926.16892</v>
      </c>
    </row>
    <row r="128" spans="1:52" ht="25.5" x14ac:dyDescent="0.25">
      <c r="A128" s="43">
        <v>9208127</v>
      </c>
      <c r="B128" s="43">
        <v>15532870000189</v>
      </c>
      <c r="C128" s="42" t="s">
        <v>299</v>
      </c>
      <c r="D128" s="60" t="s">
        <v>40</v>
      </c>
      <c r="E128" s="60" t="s">
        <v>298</v>
      </c>
      <c r="F128" s="60">
        <v>350380</v>
      </c>
      <c r="G128" s="60" t="s">
        <v>2</v>
      </c>
      <c r="H128" s="59" t="s">
        <v>1</v>
      </c>
      <c r="I128" s="58">
        <v>450</v>
      </c>
      <c r="J128" s="49">
        <v>10.920311999999999</v>
      </c>
      <c r="K128" s="49">
        <v>4914.1403999999993</v>
      </c>
      <c r="L128" s="57">
        <v>175</v>
      </c>
      <c r="M128" s="49">
        <v>10.713900000000001</v>
      </c>
      <c r="N128" s="49">
        <v>1874.9325000000001</v>
      </c>
      <c r="O128" s="56">
        <v>6789.0728999999992</v>
      </c>
      <c r="P128" s="35">
        <f>VLOOKUP(A128,'[1]midazolam SF'!$A$2:$M$272,13,0)</f>
        <v>240</v>
      </c>
      <c r="Q128" s="47">
        <v>14.823352</v>
      </c>
      <c r="R128" s="34">
        <f t="shared" si="15"/>
        <v>3557.60448</v>
      </c>
      <c r="S128" s="50">
        <f>VLOOKUP(A128,'[1]atracurio 2.5 SF'!A127:M397,13,0)</f>
        <v>200</v>
      </c>
      <c r="T128" s="49">
        <v>10.192959999999999</v>
      </c>
      <c r="U128" s="54">
        <f t="shared" si="16"/>
        <v>2038.5919999999999</v>
      </c>
      <c r="V128" s="48">
        <f>VLOOKUP(A128,'[1]atracurio 5 SF'!A127:M397,13,0)</f>
        <v>180</v>
      </c>
      <c r="W128" s="47">
        <v>15.525040000000001</v>
      </c>
      <c r="X128" s="55">
        <f t="shared" si="17"/>
        <v>2794.5072</v>
      </c>
      <c r="Y128" s="50">
        <f>VLOOKUP(A128,'[1]rocuronio SF'!A127:M397,13,0)</f>
        <v>400</v>
      </c>
      <c r="Z128" s="49">
        <v>11.76314</v>
      </c>
      <c r="AA128" s="54">
        <f t="shared" si="18"/>
        <v>4705.2560000000003</v>
      </c>
      <c r="AB128" s="31">
        <f t="shared" si="19"/>
        <v>19885.032579999999</v>
      </c>
      <c r="AC128" s="50">
        <f>VLOOKUP(A128,'[1]propofol framp 20 SF'!A126:V395,22,0)</f>
        <v>275</v>
      </c>
      <c r="AD128" s="53">
        <v>8.8693000000000008</v>
      </c>
      <c r="AE128" s="49">
        <f>VLOOKUP('Relatório Compra Internacional '!A128,'[1]propofol framp 20 SF'!A127:X396,24,0)</f>
        <v>2439.0575000000003</v>
      </c>
      <c r="AF128" s="46">
        <f t="shared" si="20"/>
        <v>9228.1304</v>
      </c>
      <c r="AG128" s="52">
        <v>240</v>
      </c>
      <c r="AH128" s="47">
        <v>15.323912999999999</v>
      </c>
      <c r="AI128" s="47">
        <v>3677.7391199999997</v>
      </c>
      <c r="AJ128" s="51">
        <f t="shared" si="21"/>
        <v>7235.3436000000002</v>
      </c>
      <c r="AK128" s="50">
        <v>1300</v>
      </c>
      <c r="AL128" s="49">
        <v>10.02177</v>
      </c>
      <c r="AM128" s="49">
        <v>13028.300999999999</v>
      </c>
      <c r="AN128" s="46">
        <f t="shared" si="22"/>
        <v>15066.893</v>
      </c>
      <c r="AO128" s="48">
        <v>510</v>
      </c>
      <c r="AP128" s="47">
        <v>15.75999</v>
      </c>
      <c r="AQ128" s="47">
        <v>8037.5949000000001</v>
      </c>
      <c r="AR128" s="46">
        <f t="shared" si="23"/>
        <v>10832.1021</v>
      </c>
      <c r="AS128" s="45">
        <f t="shared" si="24"/>
        <v>27182.692520000001</v>
      </c>
      <c r="AT128" s="74">
        <f t="shared" si="25"/>
        <v>47067.725099999996</v>
      </c>
      <c r="AU128" s="67">
        <f>VLOOKUP(A128,'[2]consolidado geral (2)'!$A$103:$AC$372,29,0)</f>
        <v>310</v>
      </c>
      <c r="AV128" s="47">
        <v>9.0511999999999997</v>
      </c>
      <c r="AW128" s="47">
        <f t="shared" si="26"/>
        <v>2805.8719999999998</v>
      </c>
      <c r="AX128" s="79">
        <f t="shared" si="27"/>
        <v>13637.974099999999</v>
      </c>
      <c r="AY128" s="76">
        <f t="shared" si="28"/>
        <v>2805.8719999999998</v>
      </c>
      <c r="AZ128" s="21">
        <f t="shared" si="29"/>
        <v>49873.597099999999</v>
      </c>
    </row>
    <row r="129" spans="1:52" ht="63.75" x14ac:dyDescent="0.25">
      <c r="A129" s="43">
        <v>9267263</v>
      </c>
      <c r="B129" s="43">
        <v>45276128000110</v>
      </c>
      <c r="C129" s="42" t="s">
        <v>297</v>
      </c>
      <c r="D129" s="60" t="s">
        <v>25</v>
      </c>
      <c r="E129" s="60" t="s">
        <v>25</v>
      </c>
      <c r="F129" s="60">
        <v>350320</v>
      </c>
      <c r="G129" s="60" t="s">
        <v>2</v>
      </c>
      <c r="H129" s="59" t="s">
        <v>1</v>
      </c>
      <c r="I129" s="58">
        <v>0</v>
      </c>
      <c r="J129" s="49">
        <v>10.920311999999999</v>
      </c>
      <c r="K129" s="49">
        <v>0</v>
      </c>
      <c r="L129" s="57">
        <v>0</v>
      </c>
      <c r="M129" s="49">
        <v>10.713900000000001</v>
      </c>
      <c r="N129" s="49">
        <v>0</v>
      </c>
      <c r="O129" s="56">
        <v>0</v>
      </c>
      <c r="P129" s="35">
        <f>VLOOKUP(A129,'[1]midazolam SF'!$A$2:$M$272,13,0)</f>
        <v>80</v>
      </c>
      <c r="Q129" s="47">
        <v>14.823352</v>
      </c>
      <c r="R129" s="34">
        <f t="shared" si="15"/>
        <v>1185.86816</v>
      </c>
      <c r="S129" s="50">
        <f>VLOOKUP(A129,'[1]atracurio 2.5 SF'!A128:M398,13,0)</f>
        <v>0</v>
      </c>
      <c r="T129" s="49">
        <v>10.192959999999999</v>
      </c>
      <c r="U129" s="54">
        <f t="shared" si="16"/>
        <v>0</v>
      </c>
      <c r="V129" s="48">
        <f>VLOOKUP(A129,'[1]atracurio 5 SF'!A128:M398,13,0)</f>
        <v>0</v>
      </c>
      <c r="W129" s="47">
        <v>15.525040000000001</v>
      </c>
      <c r="X129" s="55">
        <f t="shared" si="17"/>
        <v>0</v>
      </c>
      <c r="Y129" s="50">
        <f>VLOOKUP(A129,'[1]rocuronio SF'!A128:M398,13,0)</f>
        <v>0</v>
      </c>
      <c r="Z129" s="49">
        <v>11.76314</v>
      </c>
      <c r="AA129" s="54">
        <f t="shared" si="18"/>
        <v>0</v>
      </c>
      <c r="AB129" s="31">
        <f t="shared" si="19"/>
        <v>1185.86816</v>
      </c>
      <c r="AC129" s="50">
        <f>VLOOKUP(A129,'[1]propofol framp 20 SF'!A127:V396,22,0)</f>
        <v>0</v>
      </c>
      <c r="AD129" s="53">
        <v>8.8693000000000008</v>
      </c>
      <c r="AE129" s="49">
        <f>VLOOKUP('Relatório Compra Internacional '!A129,'[1]propofol framp 20 SF'!A128:X397,24,0)</f>
        <v>0</v>
      </c>
      <c r="AF129" s="46">
        <f t="shared" si="20"/>
        <v>0</v>
      </c>
      <c r="AG129" s="52">
        <v>160</v>
      </c>
      <c r="AH129" s="47">
        <v>15.323912999999999</v>
      </c>
      <c r="AI129" s="47">
        <v>2451.8260799999998</v>
      </c>
      <c r="AJ129" s="51">
        <f t="shared" si="21"/>
        <v>3637.6942399999998</v>
      </c>
      <c r="AK129" s="50">
        <v>0</v>
      </c>
      <c r="AL129" s="49">
        <v>10.02177</v>
      </c>
      <c r="AM129" s="49">
        <v>0</v>
      </c>
      <c r="AN129" s="46">
        <f t="shared" si="22"/>
        <v>0</v>
      </c>
      <c r="AO129" s="48">
        <v>0</v>
      </c>
      <c r="AP129" s="47">
        <v>15.75999</v>
      </c>
      <c r="AQ129" s="47">
        <v>0</v>
      </c>
      <c r="AR129" s="46">
        <f t="shared" si="23"/>
        <v>0</v>
      </c>
      <c r="AS129" s="45">
        <f t="shared" si="24"/>
        <v>2451.8260799999998</v>
      </c>
      <c r="AT129" s="74">
        <f t="shared" si="25"/>
        <v>3637.6942399999998</v>
      </c>
      <c r="AU129" s="67">
        <f>VLOOKUP(A129,'[2]consolidado geral (2)'!$A$103:$AC$372,29,0)</f>
        <v>0</v>
      </c>
      <c r="AV129" s="47">
        <v>9.0511999999999997</v>
      </c>
      <c r="AW129" s="47">
        <f t="shared" si="26"/>
        <v>0</v>
      </c>
      <c r="AX129" s="79">
        <f t="shared" si="27"/>
        <v>0</v>
      </c>
      <c r="AY129" s="76">
        <f t="shared" si="28"/>
        <v>0</v>
      </c>
      <c r="AZ129" s="21">
        <f t="shared" si="29"/>
        <v>3637.6942399999998</v>
      </c>
    </row>
    <row r="130" spans="1:52" ht="51" x14ac:dyDescent="0.25">
      <c r="A130" s="43">
        <v>9439897</v>
      </c>
      <c r="B130" s="43">
        <v>46352746000165</v>
      </c>
      <c r="C130" s="42" t="s">
        <v>296</v>
      </c>
      <c r="D130" s="60" t="s">
        <v>40</v>
      </c>
      <c r="E130" s="60" t="s">
        <v>295</v>
      </c>
      <c r="F130" s="64">
        <v>350760</v>
      </c>
      <c r="G130" s="60" t="s">
        <v>2</v>
      </c>
      <c r="H130" s="59" t="s">
        <v>1</v>
      </c>
      <c r="I130" s="58">
        <v>75</v>
      </c>
      <c r="J130" s="49">
        <v>10.920311999999999</v>
      </c>
      <c r="K130" s="49">
        <v>819.02339999999992</v>
      </c>
      <c r="L130" s="57">
        <v>30</v>
      </c>
      <c r="M130" s="49">
        <v>10.713900000000001</v>
      </c>
      <c r="N130" s="49">
        <v>321.41700000000003</v>
      </c>
      <c r="O130" s="56">
        <v>1140.4404</v>
      </c>
      <c r="P130" s="35">
        <f>VLOOKUP(A130,'[1]midazolam SF'!$A$2:$M$272,13,0)</f>
        <v>30</v>
      </c>
      <c r="Q130" s="47">
        <v>14.823352</v>
      </c>
      <c r="R130" s="34">
        <f t="shared" si="15"/>
        <v>444.70056</v>
      </c>
      <c r="S130" s="50">
        <f>VLOOKUP(A130,'[1]atracurio 2.5 SF'!A129:M399,13,0)</f>
        <v>0</v>
      </c>
      <c r="T130" s="49">
        <v>10.192959999999999</v>
      </c>
      <c r="U130" s="54">
        <f t="shared" si="16"/>
        <v>0</v>
      </c>
      <c r="V130" s="48">
        <f>VLOOKUP(A130,'[1]atracurio 5 SF'!A129:M399,13,0)</f>
        <v>30</v>
      </c>
      <c r="W130" s="47">
        <v>15.525040000000001</v>
      </c>
      <c r="X130" s="55">
        <f t="shared" si="17"/>
        <v>465.75120000000004</v>
      </c>
      <c r="Y130" s="50">
        <f>VLOOKUP(A130,'[1]rocuronio SF'!A129:M399,13,0)</f>
        <v>25</v>
      </c>
      <c r="Z130" s="49">
        <v>11.76314</v>
      </c>
      <c r="AA130" s="54">
        <f t="shared" si="18"/>
        <v>294.07850000000002</v>
      </c>
      <c r="AB130" s="31">
        <f t="shared" si="19"/>
        <v>2344.97066</v>
      </c>
      <c r="AC130" s="50">
        <f>VLOOKUP(A130,'[1]propofol framp 20 SF'!A128:V397,22,0)</f>
        <v>45</v>
      </c>
      <c r="AD130" s="53">
        <v>8.8693000000000008</v>
      </c>
      <c r="AE130" s="49">
        <f>VLOOKUP('Relatório Compra Internacional '!A130,'[1]propofol framp 20 SF'!A129:X398,24,0)</f>
        <v>399.11850000000004</v>
      </c>
      <c r="AF130" s="46">
        <f t="shared" si="20"/>
        <v>1539.5589</v>
      </c>
      <c r="AG130" s="52">
        <v>30</v>
      </c>
      <c r="AH130" s="47">
        <v>15.323912999999999</v>
      </c>
      <c r="AI130" s="47">
        <v>459.71738999999997</v>
      </c>
      <c r="AJ130" s="51">
        <f t="shared" si="21"/>
        <v>904.41795000000002</v>
      </c>
      <c r="AK130" s="50">
        <v>0</v>
      </c>
      <c r="AL130" s="49">
        <v>10.02177</v>
      </c>
      <c r="AM130" s="49">
        <v>0</v>
      </c>
      <c r="AN130" s="46">
        <f t="shared" si="22"/>
        <v>0</v>
      </c>
      <c r="AO130" s="48">
        <v>80</v>
      </c>
      <c r="AP130" s="47">
        <v>15.75999</v>
      </c>
      <c r="AQ130" s="47">
        <v>1260.7991999999999</v>
      </c>
      <c r="AR130" s="46">
        <f t="shared" si="23"/>
        <v>1726.5504000000001</v>
      </c>
      <c r="AS130" s="45">
        <f t="shared" si="24"/>
        <v>2119.6350899999998</v>
      </c>
      <c r="AT130" s="74">
        <f t="shared" si="25"/>
        <v>4464.6057499999997</v>
      </c>
      <c r="AU130" s="67">
        <f>VLOOKUP(A130,'[2]consolidado geral (2)'!$A$103:$AC$372,29,0)</f>
        <v>40</v>
      </c>
      <c r="AV130" s="47">
        <v>9.0511999999999997</v>
      </c>
      <c r="AW130" s="47">
        <f t="shared" si="26"/>
        <v>362.048</v>
      </c>
      <c r="AX130" s="79">
        <f t="shared" si="27"/>
        <v>2088.5983999999999</v>
      </c>
      <c r="AY130" s="76">
        <f t="shared" si="28"/>
        <v>362.048</v>
      </c>
      <c r="AZ130" s="21">
        <f t="shared" si="29"/>
        <v>4826.6537499999995</v>
      </c>
    </row>
    <row r="131" spans="1:52" ht="51" x14ac:dyDescent="0.25">
      <c r="A131" s="43">
        <v>9465464</v>
      </c>
      <c r="B131" s="43">
        <v>46392148005936</v>
      </c>
      <c r="C131" s="42" t="s">
        <v>294</v>
      </c>
      <c r="D131" s="60" t="s">
        <v>16</v>
      </c>
      <c r="E131" s="60" t="s">
        <v>267</v>
      </c>
      <c r="F131" s="60">
        <v>355030</v>
      </c>
      <c r="G131" s="60" t="s">
        <v>2</v>
      </c>
      <c r="H131" s="59" t="s">
        <v>1</v>
      </c>
      <c r="I131" s="58">
        <v>7740</v>
      </c>
      <c r="J131" s="49">
        <v>10.920311999999999</v>
      </c>
      <c r="K131" s="49">
        <v>84523.21488</v>
      </c>
      <c r="L131" s="57">
        <v>3035</v>
      </c>
      <c r="M131" s="49">
        <v>10.713900000000001</v>
      </c>
      <c r="N131" s="49">
        <v>32516.686500000003</v>
      </c>
      <c r="O131" s="56">
        <v>117039.90138</v>
      </c>
      <c r="P131" s="35">
        <f>VLOOKUP(A131,'[1]midazolam SF'!$A$2:$M$272,13,0)</f>
        <v>3000</v>
      </c>
      <c r="Q131" s="47">
        <v>14.823352</v>
      </c>
      <c r="R131" s="34">
        <f t="shared" ref="R131:R194" si="30">P131*Q131</f>
        <v>44470.055999999997</v>
      </c>
      <c r="S131" s="50">
        <f>VLOOKUP(A131,'[1]atracurio 2.5 SF'!A130:M400,13,0)</f>
        <v>650</v>
      </c>
      <c r="T131" s="49">
        <v>10.192959999999999</v>
      </c>
      <c r="U131" s="54">
        <f t="shared" ref="U131:U194" si="31">S131*T131</f>
        <v>6625.424</v>
      </c>
      <c r="V131" s="48">
        <f>VLOOKUP(A131,'[1]atracurio 5 SF'!A130:M400,13,0)</f>
        <v>440</v>
      </c>
      <c r="W131" s="47">
        <v>15.525040000000001</v>
      </c>
      <c r="X131" s="55">
        <f t="shared" ref="X131:X194" si="32">V131*W131</f>
        <v>6831.0176000000001</v>
      </c>
      <c r="Y131" s="50">
        <f>VLOOKUP(A131,'[1]rocuronio SF'!A130:M400,13,0)</f>
        <v>1585</v>
      </c>
      <c r="Z131" s="49">
        <v>11.76314</v>
      </c>
      <c r="AA131" s="54">
        <f t="shared" ref="AA131:AA194" si="33">Y131*Z131</f>
        <v>18644.5769</v>
      </c>
      <c r="AB131" s="31">
        <f t="shared" ref="AB131:AB194" si="34">O131+R131+U131+X131+AA131</f>
        <v>193610.97587999998</v>
      </c>
      <c r="AC131" s="50">
        <f>VLOOKUP(A131,'[1]propofol framp 20 SF'!A129:V398,22,0)</f>
        <v>4700</v>
      </c>
      <c r="AD131" s="53">
        <v>8.8693000000000008</v>
      </c>
      <c r="AE131" s="49">
        <f>VLOOKUP('Relatório Compra Internacional '!A131,'[1]propofol framp 20 SF'!A130:X399,24,0)</f>
        <v>41685.710000000006</v>
      </c>
      <c r="AF131" s="46">
        <f t="shared" ref="AF131:AF194" si="35">O131+AE131</f>
        <v>158725.61138000002</v>
      </c>
      <c r="AG131" s="52">
        <v>3000</v>
      </c>
      <c r="AH131" s="47">
        <v>15.323912999999999</v>
      </c>
      <c r="AI131" s="47">
        <v>45971.738999999994</v>
      </c>
      <c r="AJ131" s="51">
        <f t="shared" ref="AJ131:AJ194" si="36">R131+AI131</f>
        <v>90441.794999999984</v>
      </c>
      <c r="AK131" s="50">
        <v>4350</v>
      </c>
      <c r="AL131" s="49">
        <v>10.02177</v>
      </c>
      <c r="AM131" s="49">
        <v>43594.699500000002</v>
      </c>
      <c r="AN131" s="46">
        <f t="shared" ref="AN131:AN194" si="37">U131+AM131</f>
        <v>50220.123500000002</v>
      </c>
      <c r="AO131" s="48">
        <v>1270</v>
      </c>
      <c r="AP131" s="47">
        <v>15.75999</v>
      </c>
      <c r="AQ131" s="47">
        <v>20015.187300000001</v>
      </c>
      <c r="AR131" s="46">
        <f t="shared" ref="AR131:AR194" si="38">X131+AQ131</f>
        <v>26846.204900000001</v>
      </c>
      <c r="AS131" s="45">
        <f t="shared" ref="AS131:AS194" si="39">AE131+AI131+AM131+AQ131</f>
        <v>151267.3358</v>
      </c>
      <c r="AT131" s="74">
        <f t="shared" ref="AT131:AT194" si="40">AB131+AS131</f>
        <v>344878.31167999998</v>
      </c>
      <c r="AU131" s="67">
        <f>VLOOKUP(A131,'[2]consolidado geral (2)'!$A$103:$AC$372,29,0)</f>
        <v>790</v>
      </c>
      <c r="AV131" s="47">
        <v>9.0511999999999997</v>
      </c>
      <c r="AW131" s="47">
        <f t="shared" si="26"/>
        <v>7150.4479999999994</v>
      </c>
      <c r="AX131" s="79">
        <f t="shared" si="27"/>
        <v>33996.652900000001</v>
      </c>
      <c r="AY131" s="76">
        <f t="shared" si="28"/>
        <v>7150.4479999999994</v>
      </c>
      <c r="AZ131" s="21">
        <f t="shared" si="29"/>
        <v>352028.75967999996</v>
      </c>
    </row>
    <row r="132" spans="1:52" ht="38.25" x14ac:dyDescent="0.25">
      <c r="A132" s="43">
        <v>9536248</v>
      </c>
      <c r="B132" s="43">
        <v>46316600000164</v>
      </c>
      <c r="C132" s="42" t="s">
        <v>293</v>
      </c>
      <c r="D132" s="60" t="s">
        <v>16</v>
      </c>
      <c r="E132" s="60" t="s">
        <v>292</v>
      </c>
      <c r="F132" s="60">
        <v>352310</v>
      </c>
      <c r="G132" s="60" t="s">
        <v>2</v>
      </c>
      <c r="H132" s="59" t="s">
        <v>1</v>
      </c>
      <c r="I132" s="58">
        <v>720</v>
      </c>
      <c r="J132" s="49">
        <v>10.920311999999999</v>
      </c>
      <c r="K132" s="49">
        <v>7862.6246399999991</v>
      </c>
      <c r="L132" s="57">
        <v>280</v>
      </c>
      <c r="M132" s="49">
        <v>10.713900000000001</v>
      </c>
      <c r="N132" s="49">
        <v>2999.8920000000003</v>
      </c>
      <c r="O132" s="56">
        <v>10862.51664</v>
      </c>
      <c r="P132" s="35">
        <f>VLOOKUP(A132,'[1]midazolam SF'!$A$2:$M$272,13,0)</f>
        <v>390</v>
      </c>
      <c r="Q132" s="47">
        <v>14.823352</v>
      </c>
      <c r="R132" s="34">
        <f t="shared" si="30"/>
        <v>5781.1072800000002</v>
      </c>
      <c r="S132" s="50">
        <f>VLOOKUP(A132,'[1]atracurio 2.5 SF'!A131:M401,13,0)</f>
        <v>1560</v>
      </c>
      <c r="T132" s="49">
        <v>10.192959999999999</v>
      </c>
      <c r="U132" s="54">
        <f t="shared" si="31"/>
        <v>15901.017599999999</v>
      </c>
      <c r="V132" s="48">
        <f>VLOOKUP(A132,'[1]atracurio 5 SF'!A131:M401,13,0)</f>
        <v>1050</v>
      </c>
      <c r="W132" s="47">
        <v>15.525040000000001</v>
      </c>
      <c r="X132" s="55">
        <f t="shared" si="32"/>
        <v>16301.292000000001</v>
      </c>
      <c r="Y132" s="50">
        <f>VLOOKUP(A132,'[1]rocuronio SF'!A131:M401,13,0)</f>
        <v>765</v>
      </c>
      <c r="Z132" s="49">
        <v>11.76314</v>
      </c>
      <c r="AA132" s="54">
        <f t="shared" si="33"/>
        <v>8998.8021000000008</v>
      </c>
      <c r="AB132" s="31">
        <f t="shared" si="34"/>
        <v>57844.735619999999</v>
      </c>
      <c r="AC132" s="50">
        <f>VLOOKUP(A132,'[1]propofol framp 20 SF'!A130:V399,22,0)</f>
        <v>435</v>
      </c>
      <c r="AD132" s="53">
        <v>8.8693000000000008</v>
      </c>
      <c r="AE132" s="49">
        <f>VLOOKUP('Relatório Compra Internacional '!A132,'[1]propofol framp 20 SF'!A131:X400,24,0)</f>
        <v>3858.1455000000005</v>
      </c>
      <c r="AF132" s="46">
        <f t="shared" si="35"/>
        <v>14720.66214</v>
      </c>
      <c r="AG132" s="52">
        <v>390</v>
      </c>
      <c r="AH132" s="47">
        <v>15.323912999999999</v>
      </c>
      <c r="AI132" s="47">
        <v>5976.3260700000001</v>
      </c>
      <c r="AJ132" s="51">
        <f t="shared" si="36"/>
        <v>11757.433349999999</v>
      </c>
      <c r="AK132" s="50">
        <v>10440</v>
      </c>
      <c r="AL132" s="49">
        <v>10.02177</v>
      </c>
      <c r="AM132" s="49">
        <v>104627.2788</v>
      </c>
      <c r="AN132" s="46">
        <f t="shared" si="37"/>
        <v>120528.29639999999</v>
      </c>
      <c r="AO132" s="48">
        <v>3060</v>
      </c>
      <c r="AP132" s="47">
        <v>15.75999</v>
      </c>
      <c r="AQ132" s="47">
        <v>48225.5694</v>
      </c>
      <c r="AR132" s="46">
        <f t="shared" si="38"/>
        <v>64526.861400000002</v>
      </c>
      <c r="AS132" s="45">
        <f t="shared" si="39"/>
        <v>162687.31977</v>
      </c>
      <c r="AT132" s="74">
        <f t="shared" si="40"/>
        <v>220532.05538999999</v>
      </c>
      <c r="AU132" s="67">
        <f>VLOOKUP(A132,'[2]consolidado geral (2)'!$A$103:$AC$372,29,0)</f>
        <v>1890</v>
      </c>
      <c r="AV132" s="47">
        <v>9.0511999999999997</v>
      </c>
      <c r="AW132" s="47">
        <f t="shared" ref="AW132:AW195" si="41">AU132*AV132</f>
        <v>17106.768</v>
      </c>
      <c r="AX132" s="79">
        <f t="shared" ref="AX132:AX195" si="42">X132+AQ132+AW132</f>
        <v>81633.629400000005</v>
      </c>
      <c r="AY132" s="76">
        <f t="shared" ref="AY132:AY195" si="43">AW132</f>
        <v>17106.768</v>
      </c>
      <c r="AZ132" s="21">
        <f t="shared" ref="AZ132:AZ195" si="44">AB132+AS132+AY132</f>
        <v>237638.82339000001</v>
      </c>
    </row>
    <row r="133" spans="1:52" ht="25.5" x14ac:dyDescent="0.25">
      <c r="A133" s="43">
        <v>9545328</v>
      </c>
      <c r="B133" s="43">
        <v>55356653000108</v>
      </c>
      <c r="C133" s="42" t="s">
        <v>291</v>
      </c>
      <c r="D133" s="60" t="s">
        <v>70</v>
      </c>
      <c r="E133" s="60" t="s">
        <v>70</v>
      </c>
      <c r="F133" s="60">
        <v>354140</v>
      </c>
      <c r="G133" s="60" t="s">
        <v>2</v>
      </c>
      <c r="H133" s="59" t="s">
        <v>1</v>
      </c>
      <c r="I133" s="58">
        <v>300</v>
      </c>
      <c r="J133" s="49">
        <v>10.920311999999999</v>
      </c>
      <c r="K133" s="49">
        <v>3276.0935999999997</v>
      </c>
      <c r="L133" s="57">
        <v>115</v>
      </c>
      <c r="M133" s="49">
        <v>10.713900000000001</v>
      </c>
      <c r="N133" s="49">
        <v>1232.0985000000001</v>
      </c>
      <c r="O133" s="56">
        <v>4508.1921000000002</v>
      </c>
      <c r="P133" s="35">
        <f>VLOOKUP(A133,'[1]midazolam SF'!$A$2:$M$272,13,0)</f>
        <v>780</v>
      </c>
      <c r="Q133" s="47">
        <v>14.823352</v>
      </c>
      <c r="R133" s="34">
        <f t="shared" si="30"/>
        <v>11562.21456</v>
      </c>
      <c r="S133" s="50">
        <f>VLOOKUP(A133,'[1]atracurio 2.5 SF'!A132:M402,13,0)</f>
        <v>80</v>
      </c>
      <c r="T133" s="49">
        <v>10.192959999999999</v>
      </c>
      <c r="U133" s="54">
        <f t="shared" si="31"/>
        <v>815.43679999999995</v>
      </c>
      <c r="V133" s="48">
        <f>VLOOKUP(A133,'[1]atracurio 5 SF'!A132:M402,13,0)</f>
        <v>0</v>
      </c>
      <c r="W133" s="47">
        <v>15.525040000000001</v>
      </c>
      <c r="X133" s="55">
        <f t="shared" si="32"/>
        <v>0</v>
      </c>
      <c r="Y133" s="50">
        <f>VLOOKUP(A133,'[1]rocuronio SF'!A132:M402,13,0)</f>
        <v>80</v>
      </c>
      <c r="Z133" s="49">
        <v>11.76314</v>
      </c>
      <c r="AA133" s="54">
        <f t="shared" si="33"/>
        <v>941.05119999999999</v>
      </c>
      <c r="AB133" s="31">
        <f t="shared" si="34"/>
        <v>17826.894660000002</v>
      </c>
      <c r="AC133" s="50">
        <f>VLOOKUP(A133,'[1]propofol framp 20 SF'!A131:V400,22,0)</f>
        <v>180</v>
      </c>
      <c r="AD133" s="53">
        <v>8.8693000000000008</v>
      </c>
      <c r="AE133" s="49">
        <f>VLOOKUP('Relatório Compra Internacional '!A133,'[1]propofol framp 20 SF'!A132:X401,24,0)</f>
        <v>1596.4740000000002</v>
      </c>
      <c r="AF133" s="46">
        <f t="shared" si="35"/>
        <v>6104.6661000000004</v>
      </c>
      <c r="AG133" s="52">
        <v>780</v>
      </c>
      <c r="AH133" s="47">
        <v>15.323912999999999</v>
      </c>
      <c r="AI133" s="47">
        <v>11952.65214</v>
      </c>
      <c r="AJ133" s="51">
        <f t="shared" si="36"/>
        <v>23514.866699999999</v>
      </c>
      <c r="AK133" s="50">
        <v>520</v>
      </c>
      <c r="AL133" s="49">
        <v>10.02177</v>
      </c>
      <c r="AM133" s="49">
        <v>5211.3203999999996</v>
      </c>
      <c r="AN133" s="46">
        <f t="shared" si="37"/>
        <v>6026.7572</v>
      </c>
      <c r="AO133" s="48">
        <v>0</v>
      </c>
      <c r="AP133" s="47">
        <v>15.75999</v>
      </c>
      <c r="AQ133" s="47">
        <v>0</v>
      </c>
      <c r="AR133" s="46">
        <f t="shared" si="38"/>
        <v>0</v>
      </c>
      <c r="AS133" s="45">
        <f t="shared" si="39"/>
        <v>18760.446540000001</v>
      </c>
      <c r="AT133" s="74">
        <f t="shared" si="40"/>
        <v>36587.341200000003</v>
      </c>
      <c r="AU133" s="67">
        <f>VLOOKUP(A133,'[2]consolidado geral (2)'!$A$103:$AC$372,29,0)</f>
        <v>0</v>
      </c>
      <c r="AV133" s="47">
        <v>9.0511999999999997</v>
      </c>
      <c r="AW133" s="47">
        <f t="shared" si="41"/>
        <v>0</v>
      </c>
      <c r="AX133" s="79">
        <f t="shared" si="42"/>
        <v>0</v>
      </c>
      <c r="AY133" s="76">
        <f t="shared" si="43"/>
        <v>0</v>
      </c>
      <c r="AZ133" s="21">
        <f t="shared" si="44"/>
        <v>36587.341200000003</v>
      </c>
    </row>
    <row r="134" spans="1:52" ht="38.25" x14ac:dyDescent="0.25">
      <c r="A134" s="44">
        <v>174378</v>
      </c>
      <c r="B134" s="43">
        <v>46422408000152</v>
      </c>
      <c r="C134" s="42" t="s">
        <v>290</v>
      </c>
      <c r="D134" s="60" t="s">
        <v>40</v>
      </c>
      <c r="E134" s="60" t="s">
        <v>234</v>
      </c>
      <c r="F134" s="60">
        <v>354580</v>
      </c>
      <c r="G134" s="60" t="s">
        <v>2</v>
      </c>
      <c r="H134" s="59" t="s">
        <v>9</v>
      </c>
      <c r="I134" s="58">
        <v>45</v>
      </c>
      <c r="J134" s="49">
        <v>10.920311999999999</v>
      </c>
      <c r="K134" s="49">
        <v>491.41403999999994</v>
      </c>
      <c r="L134" s="57">
        <v>20</v>
      </c>
      <c r="M134" s="49">
        <v>10.713900000000001</v>
      </c>
      <c r="N134" s="49">
        <v>214.27800000000002</v>
      </c>
      <c r="O134" s="56">
        <v>705.69203999999991</v>
      </c>
      <c r="P134" s="35">
        <f>VLOOKUP(A134,'[1]midazolam SF'!$A$2:$M$272,13,0)</f>
        <v>530</v>
      </c>
      <c r="Q134" s="47">
        <v>14.823352</v>
      </c>
      <c r="R134" s="34">
        <f t="shared" si="30"/>
        <v>7856.3765599999997</v>
      </c>
      <c r="S134" s="50">
        <f>VLOOKUP(A134,'[1]atracurio 2.5 SF'!A133:M403,13,0)</f>
        <v>0</v>
      </c>
      <c r="T134" s="49">
        <v>10.192959999999999</v>
      </c>
      <c r="U134" s="54">
        <f t="shared" si="31"/>
        <v>0</v>
      </c>
      <c r="V134" s="48">
        <f>VLOOKUP(A134,'[1]atracurio 5 SF'!A133:M403,13,0)</f>
        <v>0</v>
      </c>
      <c r="W134" s="47">
        <v>15.525040000000001</v>
      </c>
      <c r="X134" s="55">
        <f t="shared" si="32"/>
        <v>0</v>
      </c>
      <c r="Y134" s="50">
        <f>VLOOKUP(A134,'[1]rocuronio SF'!A133:M403,13,0)</f>
        <v>80</v>
      </c>
      <c r="Z134" s="49">
        <v>11.76314</v>
      </c>
      <c r="AA134" s="54">
        <f t="shared" si="33"/>
        <v>941.05119999999999</v>
      </c>
      <c r="AB134" s="31">
        <f t="shared" si="34"/>
        <v>9503.1197999999986</v>
      </c>
      <c r="AC134" s="50">
        <f>VLOOKUP(A134,'[1]propofol framp 20 SF'!A132:V401,22,0)</f>
        <v>25</v>
      </c>
      <c r="AD134" s="53">
        <v>8.8693000000000008</v>
      </c>
      <c r="AE134" s="49">
        <f>VLOOKUP('Relatório Compra Internacional '!A134,'[1]propofol framp 20 SF'!A133:X402,24,0)</f>
        <v>221.73250000000002</v>
      </c>
      <c r="AF134" s="46">
        <f t="shared" si="35"/>
        <v>927.42453999999998</v>
      </c>
      <c r="AG134" s="52">
        <v>530</v>
      </c>
      <c r="AH134" s="47">
        <v>15.323912999999999</v>
      </c>
      <c r="AI134" s="47">
        <v>8121.67389</v>
      </c>
      <c r="AJ134" s="51">
        <f t="shared" si="36"/>
        <v>15978.050449999999</v>
      </c>
      <c r="AK134" s="50">
        <v>0</v>
      </c>
      <c r="AL134" s="49">
        <v>10.02177</v>
      </c>
      <c r="AM134" s="49">
        <v>0</v>
      </c>
      <c r="AN134" s="46">
        <f t="shared" si="37"/>
        <v>0</v>
      </c>
      <c r="AO134" s="48">
        <v>0</v>
      </c>
      <c r="AP134" s="47">
        <v>15.75999</v>
      </c>
      <c r="AQ134" s="47">
        <v>0</v>
      </c>
      <c r="AR134" s="46">
        <f t="shared" si="38"/>
        <v>0</v>
      </c>
      <c r="AS134" s="45">
        <f t="shared" si="39"/>
        <v>8343.4063900000001</v>
      </c>
      <c r="AT134" s="74">
        <f t="shared" si="40"/>
        <v>17846.526189999997</v>
      </c>
      <c r="AU134" s="67">
        <f>VLOOKUP(A134,'[2]consolidado geral (2)'!$A$103:$AC$372,29,0)</f>
        <v>0</v>
      </c>
      <c r="AV134" s="47">
        <v>9.0511999999999997</v>
      </c>
      <c r="AW134" s="47">
        <f t="shared" si="41"/>
        <v>0</v>
      </c>
      <c r="AX134" s="79">
        <f t="shared" si="42"/>
        <v>0</v>
      </c>
      <c r="AY134" s="76">
        <f t="shared" si="43"/>
        <v>0</v>
      </c>
      <c r="AZ134" s="21">
        <f t="shared" si="44"/>
        <v>17846.526189999997</v>
      </c>
    </row>
    <row r="135" spans="1:52" ht="38.25" x14ac:dyDescent="0.25">
      <c r="A135" s="44">
        <v>605484</v>
      </c>
      <c r="B135" s="43">
        <v>29174910000253</v>
      </c>
      <c r="C135" s="42" t="s">
        <v>289</v>
      </c>
      <c r="D135" s="60" t="s">
        <v>3</v>
      </c>
      <c r="E135" s="60" t="s">
        <v>3</v>
      </c>
      <c r="F135" s="60">
        <v>355220</v>
      </c>
      <c r="G135" s="60" t="s">
        <v>2</v>
      </c>
      <c r="H135" s="59" t="s">
        <v>9</v>
      </c>
      <c r="I135" s="58">
        <v>785</v>
      </c>
      <c r="J135" s="49">
        <v>10.920311999999999</v>
      </c>
      <c r="K135" s="49">
        <v>8572.4449199999999</v>
      </c>
      <c r="L135" s="57">
        <v>310</v>
      </c>
      <c r="M135" s="49">
        <v>10.713900000000001</v>
      </c>
      <c r="N135" s="49">
        <v>3321.3090000000002</v>
      </c>
      <c r="O135" s="56">
        <v>11893.753919999999</v>
      </c>
      <c r="P135" s="35">
        <f>VLOOKUP(A135,'[1]midazolam SF'!$A$2:$M$272,13,0)</f>
        <v>400</v>
      </c>
      <c r="Q135" s="47">
        <v>14.823352</v>
      </c>
      <c r="R135" s="34">
        <f t="shared" si="30"/>
        <v>5929.3407999999999</v>
      </c>
      <c r="S135" s="50">
        <f>VLOOKUP(A135,'[1]atracurio 2.5 SF'!A134:M404,13,0)</f>
        <v>0</v>
      </c>
      <c r="T135" s="49">
        <v>10.192959999999999</v>
      </c>
      <c r="U135" s="54">
        <f t="shared" si="31"/>
        <v>0</v>
      </c>
      <c r="V135" s="48">
        <f>VLOOKUP(A135,'[1]atracurio 5 SF'!A134:M404,13,0)</f>
        <v>0</v>
      </c>
      <c r="W135" s="47">
        <v>15.525040000000001</v>
      </c>
      <c r="X135" s="55">
        <f t="shared" si="32"/>
        <v>0</v>
      </c>
      <c r="Y135" s="50">
        <f>VLOOKUP(A135,'[1]rocuronio SF'!A134:M404,13,0)</f>
        <v>120</v>
      </c>
      <c r="Z135" s="49">
        <v>11.76314</v>
      </c>
      <c r="AA135" s="54">
        <f t="shared" si="33"/>
        <v>1411.5768</v>
      </c>
      <c r="AB135" s="31">
        <f t="shared" si="34"/>
        <v>19234.67152</v>
      </c>
      <c r="AC135" s="50">
        <f>VLOOKUP(A135,'[1]propofol framp 20 SF'!A133:V402,22,0)</f>
        <v>480</v>
      </c>
      <c r="AD135" s="53">
        <v>8.8693000000000008</v>
      </c>
      <c r="AE135" s="49">
        <f>VLOOKUP('Relatório Compra Internacional '!A135,'[1]propofol framp 20 SF'!A134:X403,24,0)</f>
        <v>4257.2640000000001</v>
      </c>
      <c r="AF135" s="46">
        <f t="shared" si="35"/>
        <v>16151.017919999998</v>
      </c>
      <c r="AG135" s="52">
        <v>400</v>
      </c>
      <c r="AH135" s="47">
        <v>15.323912999999999</v>
      </c>
      <c r="AI135" s="47">
        <v>6129.5652</v>
      </c>
      <c r="AJ135" s="51">
        <f t="shared" si="36"/>
        <v>12058.905999999999</v>
      </c>
      <c r="AK135" s="50">
        <v>0</v>
      </c>
      <c r="AL135" s="49">
        <v>10.02177</v>
      </c>
      <c r="AM135" s="49">
        <v>0</v>
      </c>
      <c r="AN135" s="46">
        <f t="shared" si="37"/>
        <v>0</v>
      </c>
      <c r="AO135" s="48">
        <v>0</v>
      </c>
      <c r="AP135" s="47">
        <v>15.75999</v>
      </c>
      <c r="AQ135" s="47">
        <v>0</v>
      </c>
      <c r="AR135" s="46">
        <f t="shared" si="38"/>
        <v>0</v>
      </c>
      <c r="AS135" s="45">
        <f t="shared" si="39"/>
        <v>10386.8292</v>
      </c>
      <c r="AT135" s="74">
        <f t="shared" si="40"/>
        <v>29621.50072</v>
      </c>
      <c r="AU135" s="67">
        <f>VLOOKUP(A135,'[2]consolidado geral (2)'!$A$103:$AC$372,29,0)</f>
        <v>0</v>
      </c>
      <c r="AV135" s="47">
        <v>9.0511999999999997</v>
      </c>
      <c r="AW135" s="47">
        <f t="shared" si="41"/>
        <v>0</v>
      </c>
      <c r="AX135" s="79">
        <f t="shared" si="42"/>
        <v>0</v>
      </c>
      <c r="AY135" s="76">
        <f t="shared" si="43"/>
        <v>0</v>
      </c>
      <c r="AZ135" s="21">
        <f t="shared" si="44"/>
        <v>29621.50072</v>
      </c>
    </row>
    <row r="136" spans="1:52" ht="38.25" x14ac:dyDescent="0.25">
      <c r="A136" s="43">
        <v>2022648</v>
      </c>
      <c r="B136" s="43">
        <v>46045290000190</v>
      </c>
      <c r="C136" s="42" t="s">
        <v>288</v>
      </c>
      <c r="D136" s="60" t="s">
        <v>40</v>
      </c>
      <c r="E136" s="60" t="s">
        <v>40</v>
      </c>
      <c r="F136" s="60">
        <v>350950</v>
      </c>
      <c r="G136" s="60" t="s">
        <v>2</v>
      </c>
      <c r="H136" s="59" t="s">
        <v>9</v>
      </c>
      <c r="I136" s="58">
        <v>475</v>
      </c>
      <c r="J136" s="49">
        <v>10.920311999999999</v>
      </c>
      <c r="K136" s="49">
        <v>5187.1481999999996</v>
      </c>
      <c r="L136" s="57">
        <v>185</v>
      </c>
      <c r="M136" s="49">
        <v>10.713900000000001</v>
      </c>
      <c r="N136" s="49">
        <v>1982.0715</v>
      </c>
      <c r="O136" s="56">
        <v>7169.2196999999996</v>
      </c>
      <c r="P136" s="35">
        <f>VLOOKUP(A136,'[1]midazolam SF'!$A$2:$M$272,13,0)</f>
        <v>890</v>
      </c>
      <c r="Q136" s="47">
        <v>14.823352</v>
      </c>
      <c r="R136" s="34">
        <f t="shared" si="30"/>
        <v>13192.78328</v>
      </c>
      <c r="S136" s="50">
        <f>VLOOKUP(A136,'[1]atracurio 2.5 SF'!A135:M405,13,0)</f>
        <v>200</v>
      </c>
      <c r="T136" s="49">
        <v>10.192959999999999</v>
      </c>
      <c r="U136" s="54">
        <f t="shared" si="31"/>
        <v>2038.5919999999999</v>
      </c>
      <c r="V136" s="48">
        <f>VLOOKUP(A136,'[1]atracurio 5 SF'!A135:M405,13,0)</f>
        <v>590</v>
      </c>
      <c r="W136" s="47">
        <v>15.525040000000001</v>
      </c>
      <c r="X136" s="55">
        <f t="shared" si="32"/>
        <v>9159.7736000000004</v>
      </c>
      <c r="Y136" s="50">
        <f>VLOOKUP(A136,'[1]rocuronio SF'!A135:M405,13,0)</f>
        <v>830</v>
      </c>
      <c r="Z136" s="49">
        <v>11.76314</v>
      </c>
      <c r="AA136" s="54">
        <f t="shared" si="33"/>
        <v>9763.4061999999994</v>
      </c>
      <c r="AB136" s="31">
        <f t="shared" si="34"/>
        <v>41323.77478</v>
      </c>
      <c r="AC136" s="50">
        <f>VLOOKUP(A136,'[1]propofol framp 20 SF'!A134:V403,22,0)</f>
        <v>290</v>
      </c>
      <c r="AD136" s="53">
        <v>8.8693000000000008</v>
      </c>
      <c r="AE136" s="49">
        <f>VLOOKUP('Relatório Compra Internacional '!A136,'[1]propofol framp 20 SF'!A135:X404,24,0)</f>
        <v>2572.0970000000002</v>
      </c>
      <c r="AF136" s="46">
        <f t="shared" si="35"/>
        <v>9741.3166999999994</v>
      </c>
      <c r="AG136" s="52">
        <v>890</v>
      </c>
      <c r="AH136" s="47">
        <v>15.323912999999999</v>
      </c>
      <c r="AI136" s="47">
        <v>13638.282569999999</v>
      </c>
      <c r="AJ136" s="51">
        <f t="shared" si="36"/>
        <v>26831.065849999999</v>
      </c>
      <c r="AK136" s="50">
        <v>1323</v>
      </c>
      <c r="AL136" s="49">
        <v>10.02177</v>
      </c>
      <c r="AM136" s="49">
        <v>13258.80171</v>
      </c>
      <c r="AN136" s="46">
        <f t="shared" si="37"/>
        <v>15297.39371</v>
      </c>
      <c r="AO136" s="48">
        <v>1730</v>
      </c>
      <c r="AP136" s="47">
        <v>15.75999</v>
      </c>
      <c r="AQ136" s="47">
        <v>27264.7827</v>
      </c>
      <c r="AR136" s="46">
        <f t="shared" si="38"/>
        <v>36424.556299999997</v>
      </c>
      <c r="AS136" s="45">
        <f t="shared" si="39"/>
        <v>56733.96398</v>
      </c>
      <c r="AT136" s="74">
        <f t="shared" si="40"/>
        <v>98057.738760000007</v>
      </c>
      <c r="AU136" s="67">
        <f>VLOOKUP(A136,'[2]consolidado geral (2)'!$A$103:$AC$372,29,0)</f>
        <v>1070</v>
      </c>
      <c r="AV136" s="47">
        <v>9.0511999999999997</v>
      </c>
      <c r="AW136" s="47">
        <f t="shared" si="41"/>
        <v>9684.7839999999997</v>
      </c>
      <c r="AX136" s="79">
        <f t="shared" si="42"/>
        <v>46109.340299999996</v>
      </c>
      <c r="AY136" s="76">
        <f t="shared" si="43"/>
        <v>9684.7839999999997</v>
      </c>
      <c r="AZ136" s="21">
        <f t="shared" si="44"/>
        <v>107742.52276000001</v>
      </c>
    </row>
    <row r="137" spans="1:52" ht="38.25" x14ac:dyDescent="0.25">
      <c r="A137" s="43">
        <v>2023016</v>
      </c>
      <c r="B137" s="43">
        <v>45968716000115</v>
      </c>
      <c r="C137" s="42" t="s">
        <v>287</v>
      </c>
      <c r="D137" s="60" t="s">
        <v>83</v>
      </c>
      <c r="E137" s="60" t="s">
        <v>286</v>
      </c>
      <c r="F137" s="60">
        <v>350940</v>
      </c>
      <c r="G137" s="60" t="s">
        <v>2</v>
      </c>
      <c r="H137" s="59" t="s">
        <v>9</v>
      </c>
      <c r="I137" s="58">
        <v>600</v>
      </c>
      <c r="J137" s="49">
        <v>10.920311999999999</v>
      </c>
      <c r="K137" s="49">
        <v>6552.1871999999994</v>
      </c>
      <c r="L137" s="57">
        <v>235</v>
      </c>
      <c r="M137" s="49">
        <v>10.713900000000001</v>
      </c>
      <c r="N137" s="49">
        <v>2517.7665000000002</v>
      </c>
      <c r="O137" s="56">
        <v>9069.9537</v>
      </c>
      <c r="P137" s="35">
        <f>VLOOKUP(A137,'[1]midazolam SF'!$A$2:$M$272,13,0)</f>
        <v>290</v>
      </c>
      <c r="Q137" s="47">
        <v>14.823352</v>
      </c>
      <c r="R137" s="34">
        <f t="shared" si="30"/>
        <v>4298.7720799999997</v>
      </c>
      <c r="S137" s="50">
        <f>VLOOKUP(A137,'[1]atracurio 2.5 SF'!A136:M406,13,0)</f>
        <v>0</v>
      </c>
      <c r="T137" s="49">
        <v>10.192959999999999</v>
      </c>
      <c r="U137" s="54">
        <f t="shared" si="31"/>
        <v>0</v>
      </c>
      <c r="V137" s="48">
        <f>VLOOKUP(A137,'[1]atracurio 5 SF'!A136:M406,13,0)</f>
        <v>700</v>
      </c>
      <c r="W137" s="47">
        <v>15.525040000000001</v>
      </c>
      <c r="X137" s="55">
        <f t="shared" si="32"/>
        <v>10867.528</v>
      </c>
      <c r="Y137" s="50">
        <f>VLOOKUP(A137,'[1]rocuronio SF'!A136:M406,13,0)</f>
        <v>320</v>
      </c>
      <c r="Z137" s="49">
        <v>11.76314</v>
      </c>
      <c r="AA137" s="54">
        <f t="shared" si="33"/>
        <v>3764.2048</v>
      </c>
      <c r="AB137" s="31">
        <f t="shared" si="34"/>
        <v>28000.458579999999</v>
      </c>
      <c r="AC137" s="50">
        <f>VLOOKUP(A137,'[1]propofol framp 20 SF'!A135:V404,22,0)</f>
        <v>365</v>
      </c>
      <c r="AD137" s="53">
        <v>8.8693000000000008</v>
      </c>
      <c r="AE137" s="49">
        <f>VLOOKUP('Relatório Compra Internacional '!A137,'[1]propofol framp 20 SF'!A136:X405,24,0)</f>
        <v>3237.2945000000004</v>
      </c>
      <c r="AF137" s="46">
        <f t="shared" si="35"/>
        <v>12307.2482</v>
      </c>
      <c r="AG137" s="52">
        <v>290</v>
      </c>
      <c r="AH137" s="47">
        <v>15.323912999999999</v>
      </c>
      <c r="AI137" s="47">
        <v>4443.9347699999998</v>
      </c>
      <c r="AJ137" s="51">
        <f t="shared" si="36"/>
        <v>8742.7068499999987</v>
      </c>
      <c r="AK137" s="50">
        <v>0</v>
      </c>
      <c r="AL137" s="49">
        <v>10.02177</v>
      </c>
      <c r="AM137" s="49">
        <v>0</v>
      </c>
      <c r="AN137" s="46">
        <f t="shared" si="37"/>
        <v>0</v>
      </c>
      <c r="AO137" s="48">
        <v>2040</v>
      </c>
      <c r="AP137" s="47">
        <v>15.75999</v>
      </c>
      <c r="AQ137" s="47">
        <v>32150.3796</v>
      </c>
      <c r="AR137" s="46">
        <f t="shared" si="38"/>
        <v>43017.907599999999</v>
      </c>
      <c r="AS137" s="45">
        <f t="shared" si="39"/>
        <v>39831.608869999996</v>
      </c>
      <c r="AT137" s="74">
        <f t="shared" si="40"/>
        <v>67832.067450000002</v>
      </c>
      <c r="AU137" s="67">
        <f>VLOOKUP(A137,'[2]consolidado geral (2)'!$A$103:$AC$372,29,0)</f>
        <v>1260</v>
      </c>
      <c r="AV137" s="47">
        <v>9.0511999999999997</v>
      </c>
      <c r="AW137" s="47">
        <f t="shared" si="41"/>
        <v>11404.511999999999</v>
      </c>
      <c r="AX137" s="79">
        <f t="shared" si="42"/>
        <v>54422.419599999994</v>
      </c>
      <c r="AY137" s="76">
        <f t="shared" si="43"/>
        <v>11404.511999999999</v>
      </c>
      <c r="AZ137" s="21">
        <f t="shared" si="44"/>
        <v>79236.579450000005</v>
      </c>
    </row>
    <row r="138" spans="1:52" ht="38.25" x14ac:dyDescent="0.25">
      <c r="A138" s="43">
        <v>2023709</v>
      </c>
      <c r="B138" s="43">
        <v>50119585000131</v>
      </c>
      <c r="C138" s="42" t="s">
        <v>285</v>
      </c>
      <c r="D138" s="60" t="s">
        <v>40</v>
      </c>
      <c r="E138" s="60" t="s">
        <v>284</v>
      </c>
      <c r="F138" s="60">
        <v>352340</v>
      </c>
      <c r="G138" s="60" t="s">
        <v>2</v>
      </c>
      <c r="H138" s="59" t="s">
        <v>9</v>
      </c>
      <c r="I138" s="58">
        <v>1615</v>
      </c>
      <c r="J138" s="49">
        <v>10.920311999999999</v>
      </c>
      <c r="K138" s="49">
        <v>17636.303879999999</v>
      </c>
      <c r="L138" s="57">
        <v>635</v>
      </c>
      <c r="M138" s="49">
        <v>10.713900000000001</v>
      </c>
      <c r="N138" s="49">
        <v>6803.3265000000001</v>
      </c>
      <c r="O138" s="56">
        <v>24439.630379999999</v>
      </c>
      <c r="P138" s="35">
        <f>VLOOKUP(A138,'[1]midazolam SF'!$A$2:$M$272,13,0)</f>
        <v>1259</v>
      </c>
      <c r="Q138" s="47">
        <v>14.823352</v>
      </c>
      <c r="R138" s="34">
        <f t="shared" si="30"/>
        <v>18662.600168000001</v>
      </c>
      <c r="S138" s="50">
        <f>VLOOKUP(A138,'[1]atracurio 2.5 SF'!A137:M407,13,0)</f>
        <v>1040</v>
      </c>
      <c r="T138" s="49">
        <v>10.192959999999999</v>
      </c>
      <c r="U138" s="54">
        <f t="shared" si="31"/>
        <v>10600.678399999999</v>
      </c>
      <c r="V138" s="48">
        <f>VLOOKUP(A138,'[1]atracurio 5 SF'!A137:M407,13,0)</f>
        <v>700</v>
      </c>
      <c r="W138" s="47">
        <v>15.525040000000001</v>
      </c>
      <c r="X138" s="55">
        <f t="shared" si="32"/>
        <v>10867.528</v>
      </c>
      <c r="Y138" s="50">
        <f>VLOOKUP(A138,'[1]rocuronio SF'!A137:M407,13,0)</f>
        <v>175</v>
      </c>
      <c r="Z138" s="49">
        <v>11.76314</v>
      </c>
      <c r="AA138" s="54">
        <f t="shared" si="33"/>
        <v>2058.5495000000001</v>
      </c>
      <c r="AB138" s="31">
        <f t="shared" si="34"/>
        <v>66628.986447999996</v>
      </c>
      <c r="AC138" s="50">
        <f>VLOOKUP(A138,'[1]propofol framp 20 SF'!A136:V405,22,0)</f>
        <v>985</v>
      </c>
      <c r="AD138" s="53">
        <v>8.8693000000000008</v>
      </c>
      <c r="AE138" s="49">
        <f>VLOOKUP('Relatório Compra Internacional '!A138,'[1]propofol framp 20 SF'!A137:X406,24,0)</f>
        <v>8736.2605000000003</v>
      </c>
      <c r="AF138" s="46">
        <f t="shared" si="35"/>
        <v>33175.890879999999</v>
      </c>
      <c r="AG138" s="52">
        <v>1260</v>
      </c>
      <c r="AH138" s="47">
        <v>15.323912999999999</v>
      </c>
      <c r="AI138" s="47">
        <v>19308.130379999999</v>
      </c>
      <c r="AJ138" s="51">
        <f t="shared" si="36"/>
        <v>37970.730548</v>
      </c>
      <c r="AK138" s="50">
        <v>6960</v>
      </c>
      <c r="AL138" s="49">
        <v>10.02177</v>
      </c>
      <c r="AM138" s="49">
        <v>69751.519199999995</v>
      </c>
      <c r="AN138" s="46">
        <f t="shared" si="37"/>
        <v>80352.1976</v>
      </c>
      <c r="AO138" s="48">
        <v>2040</v>
      </c>
      <c r="AP138" s="47">
        <v>15.75999</v>
      </c>
      <c r="AQ138" s="47">
        <v>32150.3796</v>
      </c>
      <c r="AR138" s="46">
        <f t="shared" si="38"/>
        <v>43017.907599999999</v>
      </c>
      <c r="AS138" s="45">
        <f t="shared" si="39"/>
        <v>129946.28968</v>
      </c>
      <c r="AT138" s="74">
        <f t="shared" si="40"/>
        <v>196575.276128</v>
      </c>
      <c r="AU138" s="67">
        <f>VLOOKUP(A138,'[2]consolidado geral (2)'!$A$103:$AC$372,29,0)</f>
        <v>1260</v>
      </c>
      <c r="AV138" s="47">
        <v>9.0511999999999997</v>
      </c>
      <c r="AW138" s="47">
        <f t="shared" si="41"/>
        <v>11404.511999999999</v>
      </c>
      <c r="AX138" s="79">
        <f t="shared" si="42"/>
        <v>54422.419599999994</v>
      </c>
      <c r="AY138" s="76">
        <f t="shared" si="43"/>
        <v>11404.511999999999</v>
      </c>
      <c r="AZ138" s="21">
        <f t="shared" si="44"/>
        <v>207979.78812799999</v>
      </c>
    </row>
    <row r="139" spans="1:52" ht="38.25" x14ac:dyDescent="0.25">
      <c r="A139" s="43">
        <v>2025477</v>
      </c>
      <c r="B139" s="43">
        <v>56896368000134</v>
      </c>
      <c r="C139" s="42" t="s">
        <v>283</v>
      </c>
      <c r="D139" s="60" t="s">
        <v>83</v>
      </c>
      <c r="E139" s="60" t="s">
        <v>282</v>
      </c>
      <c r="F139" s="60">
        <v>352430</v>
      </c>
      <c r="G139" s="60" t="s">
        <v>2</v>
      </c>
      <c r="H139" s="59" t="s">
        <v>9</v>
      </c>
      <c r="I139" s="58">
        <v>2335</v>
      </c>
      <c r="J139" s="49">
        <v>10.920311999999999</v>
      </c>
      <c r="K139" s="49">
        <v>25498.928519999998</v>
      </c>
      <c r="L139" s="57">
        <v>915</v>
      </c>
      <c r="M139" s="49">
        <v>10.713900000000001</v>
      </c>
      <c r="N139" s="49">
        <v>9803.2185000000009</v>
      </c>
      <c r="O139" s="56">
        <v>35302.147019999997</v>
      </c>
      <c r="P139" s="35">
        <f>VLOOKUP(A139,'[1]midazolam SF'!$A$2:$M$272,13,0)</f>
        <v>1210</v>
      </c>
      <c r="Q139" s="47">
        <v>14.823352</v>
      </c>
      <c r="R139" s="34">
        <f t="shared" si="30"/>
        <v>17936.25592</v>
      </c>
      <c r="S139" s="50">
        <f>VLOOKUP(A139,'[1]atracurio 2.5 SF'!A138:M408,13,0)</f>
        <v>2540</v>
      </c>
      <c r="T139" s="49">
        <v>10.192959999999999</v>
      </c>
      <c r="U139" s="54">
        <f t="shared" si="31"/>
        <v>25890.118399999999</v>
      </c>
      <c r="V139" s="48">
        <f>VLOOKUP(A139,'[1]atracurio 5 SF'!A138:M408,13,0)</f>
        <v>1710</v>
      </c>
      <c r="W139" s="47">
        <v>15.525040000000001</v>
      </c>
      <c r="X139" s="55">
        <f t="shared" si="32"/>
        <v>26547.8184</v>
      </c>
      <c r="Y139" s="50">
        <f>VLOOKUP(A139,'[1]rocuronio SF'!A138:M408,13,0)</f>
        <v>1990</v>
      </c>
      <c r="Z139" s="49">
        <v>11.76314</v>
      </c>
      <c r="AA139" s="54">
        <f t="shared" si="33"/>
        <v>23408.6486</v>
      </c>
      <c r="AB139" s="31">
        <f t="shared" si="34"/>
        <v>129084.98834000001</v>
      </c>
      <c r="AC139" s="50">
        <f>VLOOKUP(A139,'[1]propofol framp 20 SF'!A137:V406,22,0)</f>
        <v>1420</v>
      </c>
      <c r="AD139" s="53">
        <v>8.8693000000000008</v>
      </c>
      <c r="AE139" s="49">
        <f>VLOOKUP('Relatório Compra Internacional '!A139,'[1]propofol framp 20 SF'!A138:X407,24,0)</f>
        <v>12594.406000000001</v>
      </c>
      <c r="AF139" s="46">
        <f t="shared" si="35"/>
        <v>47896.553019999999</v>
      </c>
      <c r="AG139" s="52">
        <v>1210</v>
      </c>
      <c r="AH139" s="47">
        <v>15.323912999999999</v>
      </c>
      <c r="AI139" s="47">
        <v>18541.934730000001</v>
      </c>
      <c r="AJ139" s="51">
        <f t="shared" si="36"/>
        <v>36478.190650000004</v>
      </c>
      <c r="AK139" s="50">
        <v>16960</v>
      </c>
      <c r="AL139" s="49">
        <v>10.02177</v>
      </c>
      <c r="AM139" s="49">
        <v>169969.21919999999</v>
      </c>
      <c r="AN139" s="46">
        <f t="shared" si="37"/>
        <v>195859.3376</v>
      </c>
      <c r="AO139" s="48">
        <v>4970</v>
      </c>
      <c r="AP139" s="47">
        <v>15.75999</v>
      </c>
      <c r="AQ139" s="47">
        <v>78327.150299999994</v>
      </c>
      <c r="AR139" s="46">
        <f t="shared" si="38"/>
        <v>104874.9687</v>
      </c>
      <c r="AS139" s="45">
        <f t="shared" si="39"/>
        <v>279432.71022999997</v>
      </c>
      <c r="AT139" s="74">
        <f t="shared" si="40"/>
        <v>408517.69857000001</v>
      </c>
      <c r="AU139" s="67">
        <f>VLOOKUP(A139,'[2]consolidado geral (2)'!$A$103:$AC$372,29,0)</f>
        <v>3070</v>
      </c>
      <c r="AV139" s="47">
        <v>9.0511999999999997</v>
      </c>
      <c r="AW139" s="47">
        <f t="shared" si="41"/>
        <v>27787.183999999997</v>
      </c>
      <c r="AX139" s="79">
        <f t="shared" si="42"/>
        <v>132662.15270000001</v>
      </c>
      <c r="AY139" s="76">
        <f t="shared" si="43"/>
        <v>27787.183999999997</v>
      </c>
      <c r="AZ139" s="21">
        <f t="shared" si="44"/>
        <v>436304.88257000002</v>
      </c>
    </row>
    <row r="140" spans="1:52" ht="25.5" x14ac:dyDescent="0.25">
      <c r="A140" s="43">
        <v>2025752</v>
      </c>
      <c r="B140" s="43">
        <v>58198524000119</v>
      </c>
      <c r="C140" s="63" t="s">
        <v>281</v>
      </c>
      <c r="D140" s="60" t="s">
        <v>6</v>
      </c>
      <c r="E140" s="60" t="s">
        <v>5</v>
      </c>
      <c r="F140" s="60">
        <v>354850</v>
      </c>
      <c r="G140" s="60" t="s">
        <v>2</v>
      </c>
      <c r="H140" s="59" t="s">
        <v>9</v>
      </c>
      <c r="I140" s="58">
        <v>375</v>
      </c>
      <c r="J140" s="49">
        <v>10.920311999999999</v>
      </c>
      <c r="K140" s="49">
        <v>4095.1169999999997</v>
      </c>
      <c r="L140" s="57">
        <v>150</v>
      </c>
      <c r="M140" s="49">
        <v>10.713900000000001</v>
      </c>
      <c r="N140" s="49">
        <v>1607.085</v>
      </c>
      <c r="O140" s="56">
        <v>5702.2019999999993</v>
      </c>
      <c r="P140" s="35">
        <f>VLOOKUP(A140,'[1]midazolam SF'!$A$2:$M$272,13,0)</f>
        <v>510</v>
      </c>
      <c r="Q140" s="47">
        <v>14.823352</v>
      </c>
      <c r="R140" s="34">
        <f t="shared" si="30"/>
        <v>7559.9095200000002</v>
      </c>
      <c r="S140" s="50">
        <f>VLOOKUP(A140,'[1]atracurio 2.5 SF'!A139:M409,13,0)</f>
        <v>2340</v>
      </c>
      <c r="T140" s="49">
        <v>10.192959999999999</v>
      </c>
      <c r="U140" s="54">
        <f t="shared" si="31"/>
        <v>23851.526399999999</v>
      </c>
      <c r="V140" s="48">
        <f>VLOOKUP(A140,'[1]atracurio 5 SF'!A139:M409,13,0)</f>
        <v>1320</v>
      </c>
      <c r="W140" s="47">
        <v>15.525040000000001</v>
      </c>
      <c r="X140" s="55">
        <f t="shared" si="32"/>
        <v>20493.052800000001</v>
      </c>
      <c r="Y140" s="50">
        <f>VLOOKUP(A140,'[1]rocuronio SF'!A139:M409,13,0)</f>
        <v>640</v>
      </c>
      <c r="Z140" s="49">
        <v>11.76314</v>
      </c>
      <c r="AA140" s="54">
        <f t="shared" si="33"/>
        <v>7528.4096</v>
      </c>
      <c r="AB140" s="31">
        <f t="shared" si="34"/>
        <v>65135.100319999998</v>
      </c>
      <c r="AC140" s="50">
        <f>VLOOKUP(A140,'[1]propofol framp 20 SF'!A138:V407,22,0)</f>
        <v>230</v>
      </c>
      <c r="AD140" s="53">
        <v>8.8693000000000008</v>
      </c>
      <c r="AE140" s="49">
        <f>VLOOKUP('Relatório Compra Internacional '!A140,'[1]propofol framp 20 SF'!A139:X408,24,0)</f>
        <v>2039.9390000000003</v>
      </c>
      <c r="AF140" s="46">
        <f t="shared" si="35"/>
        <v>7742.1409999999996</v>
      </c>
      <c r="AG140" s="52">
        <v>510</v>
      </c>
      <c r="AH140" s="47">
        <v>15.323912999999999</v>
      </c>
      <c r="AI140" s="47">
        <v>7815.1956299999993</v>
      </c>
      <c r="AJ140" s="51">
        <f t="shared" si="36"/>
        <v>15375.105149999999</v>
      </c>
      <c r="AK140" s="50">
        <v>15660</v>
      </c>
      <c r="AL140" s="49">
        <v>10.02177</v>
      </c>
      <c r="AM140" s="49">
        <v>156940.91820000001</v>
      </c>
      <c r="AN140" s="46">
        <f t="shared" si="37"/>
        <v>180792.44460000002</v>
      </c>
      <c r="AO140" s="48">
        <v>3840</v>
      </c>
      <c r="AP140" s="47">
        <v>15.75999</v>
      </c>
      <c r="AQ140" s="47">
        <v>60518.361600000004</v>
      </c>
      <c r="AR140" s="46">
        <f t="shared" si="38"/>
        <v>81011.414400000009</v>
      </c>
      <c r="AS140" s="45">
        <f t="shared" si="39"/>
        <v>227314.41443</v>
      </c>
      <c r="AT140" s="74">
        <f t="shared" si="40"/>
        <v>292449.51474999997</v>
      </c>
      <c r="AU140" s="67">
        <f>VLOOKUP(A140,'[2]consolidado geral (2)'!$A$103:$AC$372,29,0)</f>
        <v>2370</v>
      </c>
      <c r="AV140" s="47">
        <v>9.0511999999999997</v>
      </c>
      <c r="AW140" s="47">
        <f t="shared" si="41"/>
        <v>21451.344000000001</v>
      </c>
      <c r="AX140" s="79">
        <f t="shared" si="42"/>
        <v>102462.75840000001</v>
      </c>
      <c r="AY140" s="76">
        <f t="shared" si="43"/>
        <v>21451.344000000001</v>
      </c>
      <c r="AZ140" s="21">
        <f t="shared" si="44"/>
        <v>313900.85874999996</v>
      </c>
    </row>
    <row r="141" spans="1:52" ht="25.5" x14ac:dyDescent="0.25">
      <c r="A141" s="43">
        <v>2027186</v>
      </c>
      <c r="B141" s="43">
        <v>49797293000179</v>
      </c>
      <c r="C141" s="42" t="s">
        <v>280</v>
      </c>
      <c r="D141" s="60" t="s">
        <v>3</v>
      </c>
      <c r="E141" s="60" t="s">
        <v>279</v>
      </c>
      <c r="F141" s="60">
        <v>352240</v>
      </c>
      <c r="G141" s="60" t="s">
        <v>2</v>
      </c>
      <c r="H141" s="59" t="s">
        <v>9</v>
      </c>
      <c r="I141" s="58">
        <v>2350</v>
      </c>
      <c r="J141" s="49">
        <v>10.920311999999999</v>
      </c>
      <c r="K141" s="49">
        <v>25662.733199999999</v>
      </c>
      <c r="L141" s="57">
        <v>920</v>
      </c>
      <c r="M141" s="49">
        <v>10.713900000000001</v>
      </c>
      <c r="N141" s="49">
        <v>9856.7880000000005</v>
      </c>
      <c r="O141" s="56">
        <v>35519.521200000003</v>
      </c>
      <c r="P141" s="35">
        <f>VLOOKUP(A141,'[1]midazolam SF'!$A$2:$M$272,13,0)</f>
        <v>90</v>
      </c>
      <c r="Q141" s="47">
        <v>14.823352</v>
      </c>
      <c r="R141" s="34">
        <f t="shared" si="30"/>
        <v>1334.10168</v>
      </c>
      <c r="S141" s="50">
        <f>VLOOKUP(A141,'[1]atracurio 2.5 SF'!A140:M410,13,0)</f>
        <v>30</v>
      </c>
      <c r="T141" s="49">
        <v>10.192959999999999</v>
      </c>
      <c r="U141" s="54">
        <f t="shared" si="31"/>
        <v>305.78879999999998</v>
      </c>
      <c r="V141" s="48">
        <f>VLOOKUP(A141,'[1]atracurio 5 SF'!A140:M410,13,0)</f>
        <v>0</v>
      </c>
      <c r="W141" s="47">
        <v>15.525040000000001</v>
      </c>
      <c r="X141" s="55">
        <f t="shared" si="32"/>
        <v>0</v>
      </c>
      <c r="Y141" s="50">
        <f>VLOOKUP(A141,'[1]rocuronio SF'!A140:M410,13,0)</f>
        <v>35</v>
      </c>
      <c r="Z141" s="49">
        <v>11.76314</v>
      </c>
      <c r="AA141" s="54">
        <f t="shared" si="33"/>
        <v>411.7099</v>
      </c>
      <c r="AB141" s="31">
        <f t="shared" si="34"/>
        <v>37571.121580000006</v>
      </c>
      <c r="AC141" s="50">
        <f>VLOOKUP(A141,'[1]propofol framp 20 SF'!A139:V408,22,0)</f>
        <v>1430</v>
      </c>
      <c r="AD141" s="53">
        <v>8.8693000000000008</v>
      </c>
      <c r="AE141" s="49">
        <f>VLOOKUP('Relatório Compra Internacional '!A141,'[1]propofol framp 20 SF'!A140:X409,24,0)</f>
        <v>12683.099000000002</v>
      </c>
      <c r="AF141" s="46">
        <f t="shared" si="35"/>
        <v>48202.620200000005</v>
      </c>
      <c r="AG141" s="52">
        <v>90</v>
      </c>
      <c r="AH141" s="47">
        <v>15.323912999999999</v>
      </c>
      <c r="AI141" s="47">
        <v>1379.1521699999998</v>
      </c>
      <c r="AJ141" s="51">
        <f t="shared" si="36"/>
        <v>2713.2538500000001</v>
      </c>
      <c r="AK141" s="50">
        <v>7</v>
      </c>
      <c r="AL141" s="49">
        <v>10.02177</v>
      </c>
      <c r="AM141" s="49">
        <v>70.152389999999997</v>
      </c>
      <c r="AN141" s="46">
        <f t="shared" si="37"/>
        <v>375.94119000000001</v>
      </c>
      <c r="AO141" s="48">
        <v>0</v>
      </c>
      <c r="AP141" s="47">
        <v>15.75999</v>
      </c>
      <c r="AQ141" s="47">
        <v>0</v>
      </c>
      <c r="AR141" s="46">
        <f t="shared" si="38"/>
        <v>0</v>
      </c>
      <c r="AS141" s="45">
        <f t="shared" si="39"/>
        <v>14132.403560000001</v>
      </c>
      <c r="AT141" s="74">
        <f t="shared" si="40"/>
        <v>51703.525140000005</v>
      </c>
      <c r="AU141" s="67">
        <f>VLOOKUP(A141,'[2]consolidado geral (2)'!$A$103:$AC$372,29,0)</f>
        <v>0</v>
      </c>
      <c r="AV141" s="47">
        <v>9.0511999999999997</v>
      </c>
      <c r="AW141" s="47">
        <f t="shared" si="41"/>
        <v>0</v>
      </c>
      <c r="AX141" s="79">
        <f t="shared" si="42"/>
        <v>0</v>
      </c>
      <c r="AY141" s="76">
        <f t="shared" si="43"/>
        <v>0</v>
      </c>
      <c r="AZ141" s="21">
        <f t="shared" si="44"/>
        <v>51703.525140000005</v>
      </c>
    </row>
    <row r="142" spans="1:52" ht="38.25" x14ac:dyDescent="0.25">
      <c r="A142" s="43">
        <v>2027356</v>
      </c>
      <c r="B142" s="43">
        <v>46523239000147</v>
      </c>
      <c r="C142" s="42" t="s">
        <v>278</v>
      </c>
      <c r="D142" s="60" t="s">
        <v>16</v>
      </c>
      <c r="E142" s="60" t="s">
        <v>277</v>
      </c>
      <c r="F142" s="60">
        <v>354870</v>
      </c>
      <c r="G142" s="60" t="s">
        <v>2</v>
      </c>
      <c r="H142" s="59" t="s">
        <v>9</v>
      </c>
      <c r="I142" s="58">
        <v>240</v>
      </c>
      <c r="J142" s="49">
        <v>10.920311999999999</v>
      </c>
      <c r="K142" s="49">
        <v>2620.8748799999998</v>
      </c>
      <c r="L142" s="57">
        <v>95</v>
      </c>
      <c r="M142" s="49">
        <v>10.713900000000001</v>
      </c>
      <c r="N142" s="49">
        <v>1017.8205</v>
      </c>
      <c r="O142" s="56">
        <v>3638.6953800000001</v>
      </c>
      <c r="P142" s="35">
        <f>VLOOKUP(A142,'[1]midazolam SF'!$A$2:$M$272,13,0)</f>
        <v>30</v>
      </c>
      <c r="Q142" s="47">
        <v>14.823352</v>
      </c>
      <c r="R142" s="34">
        <f t="shared" si="30"/>
        <v>444.70056</v>
      </c>
      <c r="S142" s="50">
        <f>VLOOKUP(A142,'[1]atracurio 2.5 SF'!A141:M411,13,0)</f>
        <v>20</v>
      </c>
      <c r="T142" s="49">
        <v>10.192959999999999</v>
      </c>
      <c r="U142" s="54">
        <f t="shared" si="31"/>
        <v>203.85919999999999</v>
      </c>
      <c r="V142" s="48">
        <f>VLOOKUP(A142,'[1]atracurio 5 SF'!A141:M411,13,0)</f>
        <v>0</v>
      </c>
      <c r="W142" s="47">
        <v>15.525040000000001</v>
      </c>
      <c r="X142" s="55">
        <f t="shared" si="32"/>
        <v>0</v>
      </c>
      <c r="Y142" s="50">
        <f>VLOOKUP(A142,'[1]rocuronio SF'!A141:M411,13,0)</f>
        <v>0</v>
      </c>
      <c r="Z142" s="49">
        <v>11.76314</v>
      </c>
      <c r="AA142" s="54">
        <f t="shared" si="33"/>
        <v>0</v>
      </c>
      <c r="AB142" s="31">
        <f t="shared" si="34"/>
        <v>4287.2551400000002</v>
      </c>
      <c r="AC142" s="50">
        <f>VLOOKUP(A142,'[1]propofol framp 20 SF'!A140:V409,22,0)</f>
        <v>145</v>
      </c>
      <c r="AD142" s="53">
        <v>8.8693000000000008</v>
      </c>
      <c r="AE142" s="49">
        <f>VLOOKUP('Relatório Compra Internacional '!A142,'[1]propofol framp 20 SF'!A141:X410,24,0)</f>
        <v>1286.0485000000001</v>
      </c>
      <c r="AF142" s="46">
        <f t="shared" si="35"/>
        <v>4924.74388</v>
      </c>
      <c r="AG142" s="52">
        <v>30</v>
      </c>
      <c r="AH142" s="47">
        <v>15.323912999999999</v>
      </c>
      <c r="AI142" s="47">
        <v>459.71738999999997</v>
      </c>
      <c r="AJ142" s="51">
        <f t="shared" si="36"/>
        <v>904.41795000000002</v>
      </c>
      <c r="AK142" s="50">
        <v>80</v>
      </c>
      <c r="AL142" s="49">
        <v>10.02177</v>
      </c>
      <c r="AM142" s="49">
        <v>801.74160000000006</v>
      </c>
      <c r="AN142" s="46">
        <f t="shared" si="37"/>
        <v>1005.6008</v>
      </c>
      <c r="AO142" s="48">
        <v>0</v>
      </c>
      <c r="AP142" s="47">
        <v>15.75999</v>
      </c>
      <c r="AQ142" s="47">
        <v>0</v>
      </c>
      <c r="AR142" s="46">
        <f t="shared" si="38"/>
        <v>0</v>
      </c>
      <c r="AS142" s="45">
        <f t="shared" si="39"/>
        <v>2547.50749</v>
      </c>
      <c r="AT142" s="74">
        <f t="shared" si="40"/>
        <v>6834.7626300000002</v>
      </c>
      <c r="AU142" s="67">
        <f>VLOOKUP(A142,'[2]consolidado geral (2)'!$A$103:$AC$372,29,0)</f>
        <v>0</v>
      </c>
      <c r="AV142" s="47">
        <v>9.0511999999999997</v>
      </c>
      <c r="AW142" s="47">
        <f t="shared" si="41"/>
        <v>0</v>
      </c>
      <c r="AX142" s="79">
        <f t="shared" si="42"/>
        <v>0</v>
      </c>
      <c r="AY142" s="76">
        <f t="shared" si="43"/>
        <v>0</v>
      </c>
      <c r="AZ142" s="21">
        <f t="shared" si="44"/>
        <v>6834.7626300000002</v>
      </c>
    </row>
    <row r="143" spans="1:52" ht="51" x14ac:dyDescent="0.25">
      <c r="A143" s="43">
        <v>2028204</v>
      </c>
      <c r="B143" s="43">
        <v>52852100000140</v>
      </c>
      <c r="C143" s="42" t="s">
        <v>276</v>
      </c>
      <c r="D143" s="60" t="s">
        <v>83</v>
      </c>
      <c r="E143" s="60" t="s">
        <v>275</v>
      </c>
      <c r="F143" s="60">
        <v>353130</v>
      </c>
      <c r="G143" s="60" t="s">
        <v>2</v>
      </c>
      <c r="H143" s="59" t="s">
        <v>9</v>
      </c>
      <c r="I143" s="58">
        <v>0</v>
      </c>
      <c r="J143" s="49">
        <v>10.920311999999999</v>
      </c>
      <c r="K143" s="49">
        <v>0</v>
      </c>
      <c r="L143" s="57">
        <v>0</v>
      </c>
      <c r="M143" s="49">
        <v>10.713900000000001</v>
      </c>
      <c r="N143" s="49">
        <v>0</v>
      </c>
      <c r="O143" s="56">
        <v>0</v>
      </c>
      <c r="P143" s="35">
        <f>VLOOKUP(A143,'[1]midazolam SF'!$A$2:$M$272,13,0)</f>
        <v>490</v>
      </c>
      <c r="Q143" s="47">
        <v>14.823352</v>
      </c>
      <c r="R143" s="34">
        <f t="shared" si="30"/>
        <v>7263.4424799999997</v>
      </c>
      <c r="S143" s="50">
        <f>VLOOKUP(A143,'[1]atracurio 2.5 SF'!A142:M412,13,0)</f>
        <v>650</v>
      </c>
      <c r="T143" s="49">
        <v>10.192959999999999</v>
      </c>
      <c r="U143" s="54">
        <f t="shared" si="31"/>
        <v>6625.424</v>
      </c>
      <c r="V143" s="48">
        <f>VLOOKUP(A143,'[1]atracurio 5 SF'!A142:M412,13,0)</f>
        <v>110</v>
      </c>
      <c r="W143" s="47">
        <v>15.525040000000001</v>
      </c>
      <c r="X143" s="55">
        <f t="shared" si="32"/>
        <v>1707.7544</v>
      </c>
      <c r="Y143" s="50">
        <f>VLOOKUP(A143,'[1]rocuronio SF'!A142:M412,13,0)</f>
        <v>15</v>
      </c>
      <c r="Z143" s="49">
        <v>11.76314</v>
      </c>
      <c r="AA143" s="54">
        <f t="shared" si="33"/>
        <v>176.44710000000001</v>
      </c>
      <c r="AB143" s="31">
        <f t="shared" si="34"/>
        <v>15773.06798</v>
      </c>
      <c r="AC143" s="50">
        <f>VLOOKUP(A143,'[1]propofol framp 20 SF'!A141:V410,22,0)</f>
        <v>0</v>
      </c>
      <c r="AD143" s="53">
        <v>8.8693000000000008</v>
      </c>
      <c r="AE143" s="49">
        <f>VLOOKUP('Relatório Compra Internacional '!A143,'[1]propofol framp 20 SF'!A142:X411,24,0)</f>
        <v>0</v>
      </c>
      <c r="AF143" s="46">
        <f t="shared" si="35"/>
        <v>0</v>
      </c>
      <c r="AG143" s="52">
        <v>480</v>
      </c>
      <c r="AH143" s="47">
        <v>15.323912999999999</v>
      </c>
      <c r="AI143" s="47">
        <v>7355.4782399999995</v>
      </c>
      <c r="AJ143" s="51">
        <f t="shared" si="36"/>
        <v>14618.920719999998</v>
      </c>
      <c r="AK143" s="50">
        <v>4350</v>
      </c>
      <c r="AL143" s="49">
        <v>10.02177</v>
      </c>
      <c r="AM143" s="49">
        <v>43594.699500000002</v>
      </c>
      <c r="AN143" s="46">
        <f t="shared" si="37"/>
        <v>50220.123500000002</v>
      </c>
      <c r="AO143" s="48">
        <v>310</v>
      </c>
      <c r="AP143" s="47">
        <v>15.75999</v>
      </c>
      <c r="AQ143" s="47">
        <v>4885.5969000000005</v>
      </c>
      <c r="AR143" s="46">
        <f t="shared" si="38"/>
        <v>6593.3513000000003</v>
      </c>
      <c r="AS143" s="45">
        <f t="shared" si="39"/>
        <v>55835.774640000003</v>
      </c>
      <c r="AT143" s="74">
        <f t="shared" si="40"/>
        <v>71608.84262000001</v>
      </c>
      <c r="AU143" s="67">
        <f>VLOOKUP(A143,'[2]consolidado geral (2)'!$A$103:$AC$372,29,0)</f>
        <v>180</v>
      </c>
      <c r="AV143" s="47">
        <v>9.0511999999999997</v>
      </c>
      <c r="AW143" s="47">
        <f t="shared" si="41"/>
        <v>1629.2159999999999</v>
      </c>
      <c r="AX143" s="79">
        <f t="shared" si="42"/>
        <v>8222.5673000000006</v>
      </c>
      <c r="AY143" s="76">
        <f t="shared" si="43"/>
        <v>1629.2159999999999</v>
      </c>
      <c r="AZ143" s="21">
        <f t="shared" si="44"/>
        <v>73238.058620000011</v>
      </c>
    </row>
    <row r="144" spans="1:52" ht="25.5" x14ac:dyDescent="0.25">
      <c r="A144" s="43">
        <v>2040069</v>
      </c>
      <c r="B144" s="43" t="s">
        <v>274</v>
      </c>
      <c r="C144" s="63" t="s">
        <v>273</v>
      </c>
      <c r="D144" s="60" t="s">
        <v>16</v>
      </c>
      <c r="E144" s="60" t="s">
        <v>15</v>
      </c>
      <c r="F144" s="60">
        <v>351880</v>
      </c>
      <c r="G144" s="60" t="s">
        <v>2</v>
      </c>
      <c r="H144" s="59" t="s">
        <v>9</v>
      </c>
      <c r="I144" s="58">
        <v>40</v>
      </c>
      <c r="J144" s="49">
        <v>10.920311999999999</v>
      </c>
      <c r="K144" s="49">
        <v>436.81247999999994</v>
      </c>
      <c r="L144" s="57">
        <v>20</v>
      </c>
      <c r="M144" s="49">
        <v>10.713900000000001</v>
      </c>
      <c r="N144" s="49">
        <v>214.27800000000002</v>
      </c>
      <c r="O144" s="56">
        <v>651.09047999999996</v>
      </c>
      <c r="P144" s="35">
        <f>VLOOKUP(A144,'[1]midazolam SF'!$A$2:$M$272,13,0)</f>
        <v>30</v>
      </c>
      <c r="Q144" s="47">
        <v>14.823352</v>
      </c>
      <c r="R144" s="34">
        <f t="shared" si="30"/>
        <v>444.70056</v>
      </c>
      <c r="S144" s="50">
        <f>VLOOKUP(A144,'[1]atracurio 2.5 SF'!A143:M413,13,0)</f>
        <v>0</v>
      </c>
      <c r="T144" s="49">
        <v>10.192959999999999</v>
      </c>
      <c r="U144" s="54">
        <f t="shared" si="31"/>
        <v>0</v>
      </c>
      <c r="V144" s="48">
        <f>VLOOKUP(A144,'[1]atracurio 5 SF'!A143:M413,13,0)</f>
        <v>20</v>
      </c>
      <c r="W144" s="47">
        <v>15.525040000000001</v>
      </c>
      <c r="X144" s="55">
        <f t="shared" si="32"/>
        <v>310.50080000000003</v>
      </c>
      <c r="Y144" s="50">
        <f>VLOOKUP(A144,'[1]rocuronio SF'!A143:M413,13,0)</f>
        <v>15</v>
      </c>
      <c r="Z144" s="49">
        <v>11.76314</v>
      </c>
      <c r="AA144" s="54">
        <f t="shared" si="33"/>
        <v>176.44710000000001</v>
      </c>
      <c r="AB144" s="31">
        <f t="shared" si="34"/>
        <v>1582.7389400000002</v>
      </c>
      <c r="AC144" s="50">
        <f>VLOOKUP(A144,'[1]propofol framp 20 SF'!A142:V411,22,0)</f>
        <v>25</v>
      </c>
      <c r="AD144" s="53">
        <v>8.8693000000000008</v>
      </c>
      <c r="AE144" s="49">
        <f>VLOOKUP('Relatório Compra Internacional '!A144,'[1]propofol framp 20 SF'!A143:X412,24,0)</f>
        <v>221.73250000000002</v>
      </c>
      <c r="AF144" s="46">
        <f t="shared" si="35"/>
        <v>872.82297999999992</v>
      </c>
      <c r="AG144" s="52">
        <v>30</v>
      </c>
      <c r="AH144" s="47">
        <v>15.323912999999999</v>
      </c>
      <c r="AI144" s="47">
        <v>459.71738999999997</v>
      </c>
      <c r="AJ144" s="51">
        <f t="shared" si="36"/>
        <v>904.41795000000002</v>
      </c>
      <c r="AK144" s="50">
        <v>0</v>
      </c>
      <c r="AL144" s="49">
        <v>10.02177</v>
      </c>
      <c r="AM144" s="49">
        <v>0</v>
      </c>
      <c r="AN144" s="46">
        <f t="shared" si="37"/>
        <v>0</v>
      </c>
      <c r="AO144" s="48">
        <v>30</v>
      </c>
      <c r="AP144" s="47">
        <v>15.75999</v>
      </c>
      <c r="AQ144" s="47">
        <v>472.79970000000003</v>
      </c>
      <c r="AR144" s="46">
        <f t="shared" si="38"/>
        <v>783.30050000000006</v>
      </c>
      <c r="AS144" s="45">
        <f t="shared" si="39"/>
        <v>1154.2495899999999</v>
      </c>
      <c r="AT144" s="74">
        <f t="shared" si="40"/>
        <v>2736.9885300000001</v>
      </c>
      <c r="AU144" s="67">
        <f>VLOOKUP(A144,'[2]consolidado geral (2)'!$A$103:$AC$372,29,0)</f>
        <v>0</v>
      </c>
      <c r="AV144" s="47">
        <v>9.0511999999999997</v>
      </c>
      <c r="AW144" s="47">
        <f t="shared" si="41"/>
        <v>0</v>
      </c>
      <c r="AX144" s="79">
        <f t="shared" si="42"/>
        <v>783.30050000000006</v>
      </c>
      <c r="AY144" s="76">
        <f t="shared" si="43"/>
        <v>0</v>
      </c>
      <c r="AZ144" s="21">
        <f t="shared" si="44"/>
        <v>2736.9885300000001</v>
      </c>
    </row>
    <row r="145" spans="1:52" ht="51" x14ac:dyDescent="0.25">
      <c r="A145" s="43">
        <v>2053519</v>
      </c>
      <c r="B145" s="43">
        <v>52941887000116</v>
      </c>
      <c r="C145" s="42" t="s">
        <v>272</v>
      </c>
      <c r="D145" s="60" t="s">
        <v>13</v>
      </c>
      <c r="E145" s="60" t="s">
        <v>271</v>
      </c>
      <c r="F145" s="60">
        <v>353150</v>
      </c>
      <c r="G145" s="60" t="s">
        <v>2</v>
      </c>
      <c r="H145" s="59" t="s">
        <v>9</v>
      </c>
      <c r="I145" s="58">
        <v>45</v>
      </c>
      <c r="J145" s="49">
        <v>10.920311999999999</v>
      </c>
      <c r="K145" s="49">
        <v>491.41403999999994</v>
      </c>
      <c r="L145" s="57">
        <v>20</v>
      </c>
      <c r="M145" s="49">
        <v>10.713900000000001</v>
      </c>
      <c r="N145" s="49">
        <v>214.27800000000002</v>
      </c>
      <c r="O145" s="56">
        <v>705.69203999999991</v>
      </c>
      <c r="P145" s="35">
        <f>VLOOKUP(A145,'[1]midazolam SF'!$A$2:$M$272,13,0)</f>
        <v>0</v>
      </c>
      <c r="Q145" s="47">
        <v>14.823352</v>
      </c>
      <c r="R145" s="34">
        <f t="shared" si="30"/>
        <v>0</v>
      </c>
      <c r="S145" s="50">
        <f>VLOOKUP(A145,'[1]atracurio 2.5 SF'!A144:M414,13,0)</f>
        <v>0</v>
      </c>
      <c r="T145" s="49">
        <v>10.192959999999999</v>
      </c>
      <c r="U145" s="54">
        <f t="shared" si="31"/>
        <v>0</v>
      </c>
      <c r="V145" s="48">
        <f>VLOOKUP(A145,'[1]atracurio 5 SF'!A144:M414,13,0)</f>
        <v>20</v>
      </c>
      <c r="W145" s="47">
        <v>15.525040000000001</v>
      </c>
      <c r="X145" s="55">
        <f t="shared" si="32"/>
        <v>310.50080000000003</v>
      </c>
      <c r="Y145" s="50">
        <f>VLOOKUP(A145,'[1]rocuronio SF'!A144:M414,13,0)</f>
        <v>15</v>
      </c>
      <c r="Z145" s="49">
        <v>11.76314</v>
      </c>
      <c r="AA145" s="54">
        <f t="shared" si="33"/>
        <v>176.44710000000001</v>
      </c>
      <c r="AB145" s="31">
        <f t="shared" si="34"/>
        <v>1192.63994</v>
      </c>
      <c r="AC145" s="50">
        <f>VLOOKUP(A145,'[1]propofol framp 20 SF'!A143:V412,22,0)</f>
        <v>25</v>
      </c>
      <c r="AD145" s="53">
        <v>8.8693000000000008</v>
      </c>
      <c r="AE145" s="49">
        <f>VLOOKUP('Relatório Compra Internacional '!A145,'[1]propofol framp 20 SF'!A144:X413,24,0)</f>
        <v>221.73250000000002</v>
      </c>
      <c r="AF145" s="46">
        <f t="shared" si="35"/>
        <v>927.42453999999998</v>
      </c>
      <c r="AG145" s="52">
        <v>0</v>
      </c>
      <c r="AH145" s="47">
        <v>15.323912999999999</v>
      </c>
      <c r="AI145" s="47">
        <v>0</v>
      </c>
      <c r="AJ145" s="51">
        <f t="shared" si="36"/>
        <v>0</v>
      </c>
      <c r="AK145" s="50">
        <v>0</v>
      </c>
      <c r="AL145" s="49">
        <v>10.02177</v>
      </c>
      <c r="AM145" s="49">
        <v>0</v>
      </c>
      <c r="AN145" s="46">
        <f t="shared" si="37"/>
        <v>0</v>
      </c>
      <c r="AO145" s="48">
        <v>30</v>
      </c>
      <c r="AP145" s="47">
        <v>15.75999</v>
      </c>
      <c r="AQ145" s="47">
        <v>472.79970000000003</v>
      </c>
      <c r="AR145" s="46">
        <f t="shared" si="38"/>
        <v>783.30050000000006</v>
      </c>
      <c r="AS145" s="45">
        <f t="shared" si="39"/>
        <v>694.5322000000001</v>
      </c>
      <c r="AT145" s="74">
        <f t="shared" si="40"/>
        <v>1887.1721400000001</v>
      </c>
      <c r="AU145" s="67">
        <f>VLOOKUP(A145,'[2]consolidado geral (2)'!$A$103:$AC$372,29,0)</f>
        <v>0</v>
      </c>
      <c r="AV145" s="47">
        <v>9.0511999999999997</v>
      </c>
      <c r="AW145" s="47">
        <f t="shared" si="41"/>
        <v>0</v>
      </c>
      <c r="AX145" s="79">
        <f t="shared" si="42"/>
        <v>783.30050000000006</v>
      </c>
      <c r="AY145" s="76">
        <f t="shared" si="43"/>
        <v>0</v>
      </c>
      <c r="AZ145" s="21">
        <f t="shared" si="44"/>
        <v>1887.1721400000001</v>
      </c>
    </row>
    <row r="146" spans="1:52" ht="38.25" x14ac:dyDescent="0.25">
      <c r="A146" s="43">
        <v>2058243</v>
      </c>
      <c r="B146" s="43">
        <v>71071666000189</v>
      </c>
      <c r="C146" s="42" t="s">
        <v>270</v>
      </c>
      <c r="D146" s="60" t="s">
        <v>83</v>
      </c>
      <c r="E146" s="60" t="s">
        <v>269</v>
      </c>
      <c r="F146" s="60">
        <v>355090</v>
      </c>
      <c r="G146" s="60" t="s">
        <v>2</v>
      </c>
      <c r="H146" s="59" t="s">
        <v>9</v>
      </c>
      <c r="I146" s="58">
        <v>0</v>
      </c>
      <c r="J146" s="49">
        <v>10.920311999999999</v>
      </c>
      <c r="K146" s="49">
        <v>0</v>
      </c>
      <c r="L146" s="57">
        <v>0</v>
      </c>
      <c r="M146" s="49">
        <v>10.713900000000001</v>
      </c>
      <c r="N146" s="49">
        <v>0</v>
      </c>
      <c r="O146" s="56">
        <v>0</v>
      </c>
      <c r="P146" s="35">
        <f>VLOOKUP(A146,'[1]midazolam SF'!$A$2:$M$272,13,0)</f>
        <v>10</v>
      </c>
      <c r="Q146" s="47">
        <v>14.823352</v>
      </c>
      <c r="R146" s="34">
        <f t="shared" si="30"/>
        <v>148.23352</v>
      </c>
      <c r="S146" s="50">
        <f>VLOOKUP(A146,'[1]atracurio 2.5 SF'!A145:M415,13,0)</f>
        <v>0</v>
      </c>
      <c r="T146" s="49">
        <v>10.192959999999999</v>
      </c>
      <c r="U146" s="54">
        <f t="shared" si="31"/>
        <v>0</v>
      </c>
      <c r="V146" s="48">
        <f>VLOOKUP(A146,'[1]atracurio 5 SF'!A145:M415,13,0)</f>
        <v>30</v>
      </c>
      <c r="W146" s="47">
        <v>15.525040000000001</v>
      </c>
      <c r="X146" s="55">
        <f t="shared" si="32"/>
        <v>465.75120000000004</v>
      </c>
      <c r="Y146" s="50">
        <f>VLOOKUP(A146,'[1]rocuronio SF'!A145:M415,13,0)</f>
        <v>15</v>
      </c>
      <c r="Z146" s="49">
        <v>11.76314</v>
      </c>
      <c r="AA146" s="54">
        <f t="shared" si="33"/>
        <v>176.44710000000001</v>
      </c>
      <c r="AB146" s="31">
        <f t="shared" si="34"/>
        <v>790.43182000000002</v>
      </c>
      <c r="AC146" s="50">
        <f>VLOOKUP(A146,'[1]propofol framp 20 SF'!A144:V413,22,0)</f>
        <v>0</v>
      </c>
      <c r="AD146" s="53">
        <v>8.8693000000000008</v>
      </c>
      <c r="AE146" s="49">
        <f>VLOOKUP('Relatório Compra Internacional '!A146,'[1]propofol framp 20 SF'!A145:X414,24,0)</f>
        <v>0</v>
      </c>
      <c r="AF146" s="46">
        <f t="shared" si="35"/>
        <v>0</v>
      </c>
      <c r="AG146" s="52">
        <v>10</v>
      </c>
      <c r="AH146" s="47">
        <v>15.323912999999999</v>
      </c>
      <c r="AI146" s="47">
        <v>153.23912999999999</v>
      </c>
      <c r="AJ146" s="51">
        <f t="shared" si="36"/>
        <v>301.47264999999999</v>
      </c>
      <c r="AK146" s="50">
        <v>0</v>
      </c>
      <c r="AL146" s="49">
        <v>10.02177</v>
      </c>
      <c r="AM146" s="49">
        <v>0</v>
      </c>
      <c r="AN146" s="46">
        <f t="shared" si="37"/>
        <v>0</v>
      </c>
      <c r="AO146" s="48">
        <v>0</v>
      </c>
      <c r="AP146" s="47">
        <v>15.75999</v>
      </c>
      <c r="AQ146" s="47">
        <v>0</v>
      </c>
      <c r="AR146" s="46">
        <f t="shared" si="38"/>
        <v>465.75120000000004</v>
      </c>
      <c r="AS146" s="45">
        <f t="shared" si="39"/>
        <v>153.23912999999999</v>
      </c>
      <c r="AT146" s="74">
        <f t="shared" si="40"/>
        <v>943.67094999999995</v>
      </c>
      <c r="AU146" s="67">
        <f>VLOOKUP(A146,'[2]consolidado geral (2)'!$A$103:$AC$372,29,0)</f>
        <v>0</v>
      </c>
      <c r="AV146" s="47">
        <v>9.0511999999999997</v>
      </c>
      <c r="AW146" s="47">
        <f t="shared" si="41"/>
        <v>0</v>
      </c>
      <c r="AX146" s="79">
        <f t="shared" si="42"/>
        <v>465.75120000000004</v>
      </c>
      <c r="AY146" s="76">
        <f t="shared" si="43"/>
        <v>0</v>
      </c>
      <c r="AZ146" s="21">
        <f t="shared" si="44"/>
        <v>943.67094999999995</v>
      </c>
    </row>
    <row r="147" spans="1:52" ht="38.25" x14ac:dyDescent="0.25">
      <c r="A147" s="43">
        <v>2075962</v>
      </c>
      <c r="B147" s="43">
        <v>57038952000111</v>
      </c>
      <c r="C147" s="42" t="s">
        <v>268</v>
      </c>
      <c r="D147" s="60" t="s">
        <v>16</v>
      </c>
      <c r="E147" s="60" t="s">
        <v>267</v>
      </c>
      <c r="F147" s="60">
        <v>355030</v>
      </c>
      <c r="G147" s="60" t="s">
        <v>2</v>
      </c>
      <c r="H147" s="59" t="s">
        <v>9</v>
      </c>
      <c r="I147" s="58">
        <v>20</v>
      </c>
      <c r="J147" s="49">
        <v>10.920311999999999</v>
      </c>
      <c r="K147" s="49">
        <v>218.40623999999997</v>
      </c>
      <c r="L147" s="57">
        <v>10</v>
      </c>
      <c r="M147" s="49">
        <v>10.713900000000001</v>
      </c>
      <c r="N147" s="49">
        <v>107.13900000000001</v>
      </c>
      <c r="O147" s="56">
        <v>325.54523999999998</v>
      </c>
      <c r="P147" s="35">
        <f>VLOOKUP(A147,'[1]midazolam SF'!$A$2:$M$272,13,0)</f>
        <v>400</v>
      </c>
      <c r="Q147" s="47">
        <v>14.823352</v>
      </c>
      <c r="R147" s="34">
        <f t="shared" si="30"/>
        <v>5929.3407999999999</v>
      </c>
      <c r="S147" s="50">
        <f>VLOOKUP(A147,'[1]atracurio 2.5 SF'!A146:M416,13,0)</f>
        <v>0</v>
      </c>
      <c r="T147" s="49">
        <v>10.192959999999999</v>
      </c>
      <c r="U147" s="54">
        <f t="shared" si="31"/>
        <v>0</v>
      </c>
      <c r="V147" s="48">
        <f>VLOOKUP(A147,'[1]atracurio 5 SF'!A146:M416,13,0)</f>
        <v>110</v>
      </c>
      <c r="W147" s="47">
        <v>15.525040000000001</v>
      </c>
      <c r="X147" s="55">
        <f t="shared" si="32"/>
        <v>1707.7544</v>
      </c>
      <c r="Y147" s="50">
        <f>VLOOKUP(A147,'[1]rocuronio SF'!A146:M416,13,0)</f>
        <v>160</v>
      </c>
      <c r="Z147" s="49">
        <v>11.76314</v>
      </c>
      <c r="AA147" s="54">
        <f t="shared" si="33"/>
        <v>1882.1024</v>
      </c>
      <c r="AB147" s="31">
        <f t="shared" si="34"/>
        <v>9844.7428400000008</v>
      </c>
      <c r="AC147" s="50">
        <f>VLOOKUP(A147,'[1]propofol framp 20 SF'!A145:V414,22,0)</f>
        <v>15</v>
      </c>
      <c r="AD147" s="53">
        <v>8.8693000000000008</v>
      </c>
      <c r="AE147" s="49">
        <f>VLOOKUP('Relatório Compra Internacional '!A147,'[1]propofol framp 20 SF'!A146:X415,24,0)</f>
        <v>133.0395</v>
      </c>
      <c r="AF147" s="46">
        <f t="shared" si="35"/>
        <v>458.58474000000001</v>
      </c>
      <c r="AG147" s="52">
        <v>400</v>
      </c>
      <c r="AH147" s="47">
        <v>15.323912999999999</v>
      </c>
      <c r="AI147" s="47">
        <v>6129.5652</v>
      </c>
      <c r="AJ147" s="51">
        <f t="shared" si="36"/>
        <v>12058.905999999999</v>
      </c>
      <c r="AK147" s="50">
        <v>0</v>
      </c>
      <c r="AL147" s="49">
        <v>10.02177</v>
      </c>
      <c r="AM147" s="49">
        <v>0</v>
      </c>
      <c r="AN147" s="46">
        <f t="shared" si="37"/>
        <v>0</v>
      </c>
      <c r="AO147" s="48">
        <v>310</v>
      </c>
      <c r="AP147" s="47">
        <v>15.75999</v>
      </c>
      <c r="AQ147" s="47">
        <v>4885.5969000000005</v>
      </c>
      <c r="AR147" s="46">
        <f t="shared" si="38"/>
        <v>6593.3513000000003</v>
      </c>
      <c r="AS147" s="45">
        <f t="shared" si="39"/>
        <v>11148.2016</v>
      </c>
      <c r="AT147" s="74">
        <f t="shared" si="40"/>
        <v>20992.944439999999</v>
      </c>
      <c r="AU147" s="67">
        <f>VLOOKUP(A147,'[2]consolidado geral (2)'!$A$103:$AC$372,29,0)</f>
        <v>180</v>
      </c>
      <c r="AV147" s="47">
        <v>9.0511999999999997</v>
      </c>
      <c r="AW147" s="47">
        <f t="shared" si="41"/>
        <v>1629.2159999999999</v>
      </c>
      <c r="AX147" s="79">
        <f t="shared" si="42"/>
        <v>8222.5673000000006</v>
      </c>
      <c r="AY147" s="76">
        <f t="shared" si="43"/>
        <v>1629.2159999999999</v>
      </c>
      <c r="AZ147" s="21">
        <f t="shared" si="44"/>
        <v>22622.16044</v>
      </c>
    </row>
    <row r="148" spans="1:52" ht="51" x14ac:dyDescent="0.25">
      <c r="A148" s="43">
        <v>2076942</v>
      </c>
      <c r="B148" s="43">
        <v>50157494000190</v>
      </c>
      <c r="C148" s="42" t="s">
        <v>266</v>
      </c>
      <c r="D148" s="60" t="s">
        <v>35</v>
      </c>
      <c r="E148" s="60" t="s">
        <v>265</v>
      </c>
      <c r="F148" s="60">
        <v>352350</v>
      </c>
      <c r="G148" s="60" t="s">
        <v>2</v>
      </c>
      <c r="H148" s="59" t="s">
        <v>9</v>
      </c>
      <c r="I148" s="58">
        <v>0</v>
      </c>
      <c r="J148" s="49">
        <v>10.920311999999999</v>
      </c>
      <c r="K148" s="49">
        <v>0</v>
      </c>
      <c r="L148" s="57">
        <v>0</v>
      </c>
      <c r="M148" s="49">
        <v>10.713900000000001</v>
      </c>
      <c r="N148" s="49">
        <v>0</v>
      </c>
      <c r="O148" s="56">
        <v>0</v>
      </c>
      <c r="P148" s="35">
        <f>VLOOKUP(A148,'[1]midazolam SF'!$A$2:$M$272,13,0)</f>
        <v>20</v>
      </c>
      <c r="Q148" s="47">
        <v>14.823352</v>
      </c>
      <c r="R148" s="34">
        <f t="shared" si="30"/>
        <v>296.46704</v>
      </c>
      <c r="S148" s="50">
        <f>VLOOKUP(A148,'[1]atracurio 2.5 SF'!A147:M417,13,0)</f>
        <v>0</v>
      </c>
      <c r="T148" s="49">
        <v>10.192959999999999</v>
      </c>
      <c r="U148" s="54">
        <f t="shared" si="31"/>
        <v>0</v>
      </c>
      <c r="V148" s="48">
        <f>VLOOKUP(A148,'[1]atracurio 5 SF'!A147:M417,13,0)</f>
        <v>0</v>
      </c>
      <c r="W148" s="47">
        <v>15.525040000000001</v>
      </c>
      <c r="X148" s="55">
        <f t="shared" si="32"/>
        <v>0</v>
      </c>
      <c r="Y148" s="50">
        <f>VLOOKUP(A148,'[1]rocuronio SF'!A147:M417,13,0)</f>
        <v>30</v>
      </c>
      <c r="Z148" s="49">
        <v>11.76314</v>
      </c>
      <c r="AA148" s="54">
        <f t="shared" si="33"/>
        <v>352.89420000000001</v>
      </c>
      <c r="AB148" s="31">
        <f t="shared" si="34"/>
        <v>649.36123999999995</v>
      </c>
      <c r="AC148" s="50">
        <f>VLOOKUP(A148,'[1]propofol framp 20 SF'!A146:V415,22,0)</f>
        <v>0</v>
      </c>
      <c r="AD148" s="53">
        <v>8.8693000000000008</v>
      </c>
      <c r="AE148" s="49">
        <f>VLOOKUP('Relatório Compra Internacional '!A148,'[1]propofol framp 20 SF'!A147:X416,24,0)</f>
        <v>0</v>
      </c>
      <c r="AF148" s="46">
        <f t="shared" si="35"/>
        <v>0</v>
      </c>
      <c r="AG148" s="52">
        <v>20</v>
      </c>
      <c r="AH148" s="47">
        <v>15.323912999999999</v>
      </c>
      <c r="AI148" s="47">
        <v>306.47825999999998</v>
      </c>
      <c r="AJ148" s="51">
        <f t="shared" si="36"/>
        <v>602.94529999999997</v>
      </c>
      <c r="AK148" s="50">
        <v>0</v>
      </c>
      <c r="AL148" s="49">
        <v>10.02177</v>
      </c>
      <c r="AM148" s="49">
        <v>0</v>
      </c>
      <c r="AN148" s="46">
        <f t="shared" si="37"/>
        <v>0</v>
      </c>
      <c r="AO148" s="48">
        <v>0</v>
      </c>
      <c r="AP148" s="47">
        <v>15.75999</v>
      </c>
      <c r="AQ148" s="47">
        <v>0</v>
      </c>
      <c r="AR148" s="46">
        <f t="shared" si="38"/>
        <v>0</v>
      </c>
      <c r="AS148" s="45">
        <f t="shared" si="39"/>
        <v>306.47825999999998</v>
      </c>
      <c r="AT148" s="74">
        <f t="shared" si="40"/>
        <v>955.83949999999993</v>
      </c>
      <c r="AU148" s="67">
        <f>VLOOKUP(A148,'[2]consolidado geral (2)'!$A$103:$AC$372,29,0)</f>
        <v>0</v>
      </c>
      <c r="AV148" s="47">
        <v>9.0511999999999997</v>
      </c>
      <c r="AW148" s="47">
        <f t="shared" si="41"/>
        <v>0</v>
      </c>
      <c r="AX148" s="79">
        <f t="shared" si="42"/>
        <v>0</v>
      </c>
      <c r="AY148" s="76">
        <f t="shared" si="43"/>
        <v>0</v>
      </c>
      <c r="AZ148" s="21">
        <f t="shared" si="44"/>
        <v>955.83949999999993</v>
      </c>
    </row>
    <row r="149" spans="1:52" ht="51" x14ac:dyDescent="0.25">
      <c r="A149" s="43">
        <v>2077582</v>
      </c>
      <c r="B149" s="43">
        <v>51425106000178</v>
      </c>
      <c r="C149" s="42" t="s">
        <v>264</v>
      </c>
      <c r="D149" s="60" t="s">
        <v>35</v>
      </c>
      <c r="E149" s="60" t="s">
        <v>263</v>
      </c>
      <c r="F149" s="60">
        <v>352680</v>
      </c>
      <c r="G149" s="60" t="s">
        <v>2</v>
      </c>
      <c r="H149" s="59" t="s">
        <v>9</v>
      </c>
      <c r="I149" s="58">
        <v>1135</v>
      </c>
      <c r="J149" s="49">
        <v>10.920311999999999</v>
      </c>
      <c r="K149" s="49">
        <v>12394.554119999999</v>
      </c>
      <c r="L149" s="57">
        <v>445</v>
      </c>
      <c r="M149" s="49">
        <v>10.713900000000001</v>
      </c>
      <c r="N149" s="49">
        <v>4767.6855000000005</v>
      </c>
      <c r="O149" s="56">
        <v>17162.23962</v>
      </c>
      <c r="P149" s="35">
        <f>VLOOKUP(A149,'[1]midazolam SF'!$A$2:$M$272,13,0)</f>
        <v>4080</v>
      </c>
      <c r="Q149" s="47">
        <v>14.823352</v>
      </c>
      <c r="R149" s="34">
        <f t="shared" si="30"/>
        <v>60479.276160000001</v>
      </c>
      <c r="S149" s="50">
        <f>VLOOKUP(A149,'[1]atracurio 2.5 SF'!A148:M418,13,0)</f>
        <v>0</v>
      </c>
      <c r="T149" s="49">
        <v>10.192959999999999</v>
      </c>
      <c r="U149" s="54">
        <f t="shared" si="31"/>
        <v>0</v>
      </c>
      <c r="V149" s="48">
        <f>VLOOKUP(A149,'[1]atracurio 5 SF'!A148:M418,13,0)</f>
        <v>180</v>
      </c>
      <c r="W149" s="47">
        <v>15.525040000000001</v>
      </c>
      <c r="X149" s="55">
        <f t="shared" si="32"/>
        <v>2794.5072</v>
      </c>
      <c r="Y149" s="50">
        <f>VLOOKUP(A149,'[1]rocuronio SF'!A148:M418,13,0)</f>
        <v>145</v>
      </c>
      <c r="Z149" s="49">
        <v>11.76314</v>
      </c>
      <c r="AA149" s="54">
        <f t="shared" si="33"/>
        <v>1705.6552999999999</v>
      </c>
      <c r="AB149" s="31">
        <f t="shared" si="34"/>
        <v>82141.678280000007</v>
      </c>
      <c r="AC149" s="50">
        <f>VLOOKUP(A149,'[1]propofol framp 20 SF'!A147:V416,22,0)</f>
        <v>690</v>
      </c>
      <c r="AD149" s="53">
        <v>8.8693000000000008</v>
      </c>
      <c r="AE149" s="49">
        <f>VLOOKUP('Relatório Compra Internacional '!A149,'[1]propofol framp 20 SF'!A148:X417,24,0)</f>
        <v>6119.8170000000009</v>
      </c>
      <c r="AF149" s="46">
        <f t="shared" si="35"/>
        <v>23282.056620000003</v>
      </c>
      <c r="AG149" s="52">
        <v>4080</v>
      </c>
      <c r="AH149" s="47">
        <v>15.323912999999999</v>
      </c>
      <c r="AI149" s="47">
        <v>62521.565039999994</v>
      </c>
      <c r="AJ149" s="51">
        <f t="shared" si="36"/>
        <v>123000.8412</v>
      </c>
      <c r="AK149" s="50">
        <v>0</v>
      </c>
      <c r="AL149" s="49">
        <v>10.02177</v>
      </c>
      <c r="AM149" s="49">
        <v>0</v>
      </c>
      <c r="AN149" s="46">
        <f t="shared" si="37"/>
        <v>0</v>
      </c>
      <c r="AO149" s="48">
        <v>510</v>
      </c>
      <c r="AP149" s="47">
        <v>15.75999</v>
      </c>
      <c r="AQ149" s="47">
        <v>8037.5949000000001</v>
      </c>
      <c r="AR149" s="46">
        <f t="shared" si="38"/>
        <v>10832.1021</v>
      </c>
      <c r="AS149" s="45">
        <f t="shared" si="39"/>
        <v>76678.976939999993</v>
      </c>
      <c r="AT149" s="74">
        <f t="shared" si="40"/>
        <v>158820.65522000002</v>
      </c>
      <c r="AU149" s="67">
        <f>VLOOKUP(A149,'[2]consolidado geral (2)'!$A$103:$AC$372,29,0)</f>
        <v>310</v>
      </c>
      <c r="AV149" s="47">
        <v>9.0511999999999997</v>
      </c>
      <c r="AW149" s="47">
        <f t="shared" si="41"/>
        <v>2805.8719999999998</v>
      </c>
      <c r="AX149" s="79">
        <f t="shared" si="42"/>
        <v>13637.974099999999</v>
      </c>
      <c r="AY149" s="76">
        <f t="shared" si="43"/>
        <v>2805.8719999999998</v>
      </c>
      <c r="AZ149" s="21">
        <f t="shared" si="44"/>
        <v>161626.52722000002</v>
      </c>
    </row>
    <row r="150" spans="1:52" ht="38.25" x14ac:dyDescent="0.25">
      <c r="A150" s="43">
        <v>2077647</v>
      </c>
      <c r="B150" s="43">
        <v>43002005000166</v>
      </c>
      <c r="C150" s="42" t="s">
        <v>262</v>
      </c>
      <c r="D150" s="60" t="s">
        <v>11</v>
      </c>
      <c r="E150" s="60" t="s">
        <v>261</v>
      </c>
      <c r="F150" s="60">
        <v>350010</v>
      </c>
      <c r="G150" s="60" t="s">
        <v>2</v>
      </c>
      <c r="H150" s="59" t="s">
        <v>9</v>
      </c>
      <c r="I150" s="58">
        <v>1195</v>
      </c>
      <c r="J150" s="49">
        <v>10.920311999999999</v>
      </c>
      <c r="K150" s="49">
        <v>13049.77284</v>
      </c>
      <c r="L150" s="57">
        <v>470</v>
      </c>
      <c r="M150" s="49">
        <v>10.713900000000001</v>
      </c>
      <c r="N150" s="49">
        <v>5035.5330000000004</v>
      </c>
      <c r="O150" s="56">
        <v>18085.305840000001</v>
      </c>
      <c r="P150" s="35">
        <f>VLOOKUP(A150,'[1]midazolam SF'!$A$2:$M$272,13,0)</f>
        <v>490</v>
      </c>
      <c r="Q150" s="47">
        <v>14.823352</v>
      </c>
      <c r="R150" s="34">
        <f t="shared" si="30"/>
        <v>7263.4424799999997</v>
      </c>
      <c r="S150" s="50">
        <f>VLOOKUP(A150,'[1]atracurio 2.5 SF'!A149:M419,13,0)</f>
        <v>0</v>
      </c>
      <c r="T150" s="49">
        <v>10.192959999999999</v>
      </c>
      <c r="U150" s="54">
        <f t="shared" si="31"/>
        <v>0</v>
      </c>
      <c r="V150" s="48">
        <f>VLOOKUP(A150,'[1]atracurio 5 SF'!A149:M419,13,0)</f>
        <v>0</v>
      </c>
      <c r="W150" s="47">
        <v>15.525040000000001</v>
      </c>
      <c r="X150" s="55">
        <f t="shared" si="32"/>
        <v>0</v>
      </c>
      <c r="Y150" s="50">
        <f>VLOOKUP(A150,'[1]rocuronio SF'!A149:M419,13,0)</f>
        <v>30</v>
      </c>
      <c r="Z150" s="49">
        <v>11.76314</v>
      </c>
      <c r="AA150" s="54">
        <f t="shared" si="33"/>
        <v>352.89420000000001</v>
      </c>
      <c r="AB150" s="31">
        <f t="shared" si="34"/>
        <v>25701.642519999998</v>
      </c>
      <c r="AC150" s="50">
        <f>VLOOKUP(A150,'[1]propofol framp 20 SF'!A148:V417,22,0)</f>
        <v>730</v>
      </c>
      <c r="AD150" s="53">
        <v>8.8693000000000008</v>
      </c>
      <c r="AE150" s="49">
        <f>VLOOKUP('Relatório Compra Internacional '!A150,'[1]propofol framp 20 SF'!A149:X418,24,0)</f>
        <v>6474.5890000000009</v>
      </c>
      <c r="AF150" s="46">
        <f t="shared" si="35"/>
        <v>24559.894840000001</v>
      </c>
      <c r="AG150" s="52">
        <v>480</v>
      </c>
      <c r="AH150" s="47">
        <v>15.323912999999999</v>
      </c>
      <c r="AI150" s="47">
        <v>7355.4782399999995</v>
      </c>
      <c r="AJ150" s="51">
        <f t="shared" si="36"/>
        <v>14618.920719999998</v>
      </c>
      <c r="AK150" s="50">
        <v>0</v>
      </c>
      <c r="AL150" s="49">
        <v>10.02177</v>
      </c>
      <c r="AM150" s="49">
        <v>0</v>
      </c>
      <c r="AN150" s="46">
        <f t="shared" si="37"/>
        <v>0</v>
      </c>
      <c r="AO150" s="48">
        <v>0</v>
      </c>
      <c r="AP150" s="47">
        <v>15.75999</v>
      </c>
      <c r="AQ150" s="47">
        <v>0</v>
      </c>
      <c r="AR150" s="46">
        <f t="shared" si="38"/>
        <v>0</v>
      </c>
      <c r="AS150" s="45">
        <f t="shared" si="39"/>
        <v>13830.06724</v>
      </c>
      <c r="AT150" s="74">
        <f t="shared" si="40"/>
        <v>39531.709759999998</v>
      </c>
      <c r="AU150" s="67">
        <f>VLOOKUP(A150,'[2]consolidado geral (2)'!$A$103:$AC$372,29,0)</f>
        <v>0</v>
      </c>
      <c r="AV150" s="47">
        <v>9.0511999999999997</v>
      </c>
      <c r="AW150" s="47">
        <f t="shared" si="41"/>
        <v>0</v>
      </c>
      <c r="AX150" s="79">
        <f t="shared" si="42"/>
        <v>0</v>
      </c>
      <c r="AY150" s="76">
        <f t="shared" si="43"/>
        <v>0</v>
      </c>
      <c r="AZ150" s="21">
        <f t="shared" si="44"/>
        <v>39531.709759999998</v>
      </c>
    </row>
    <row r="151" spans="1:52" ht="25.5" x14ac:dyDescent="0.25">
      <c r="A151" s="43">
        <v>2078074</v>
      </c>
      <c r="B151" s="43">
        <v>51381903000109</v>
      </c>
      <c r="C151" s="42" t="s">
        <v>260</v>
      </c>
      <c r="D151" s="60" t="s">
        <v>43</v>
      </c>
      <c r="E151" s="60" t="s">
        <v>259</v>
      </c>
      <c r="F151" s="60">
        <v>352670</v>
      </c>
      <c r="G151" s="60" t="s">
        <v>2</v>
      </c>
      <c r="H151" s="59" t="s">
        <v>9</v>
      </c>
      <c r="I151" s="58">
        <v>900</v>
      </c>
      <c r="J151" s="49">
        <v>10.920311999999999</v>
      </c>
      <c r="K151" s="49">
        <v>9828.2807999999986</v>
      </c>
      <c r="L151" s="57">
        <v>350</v>
      </c>
      <c r="M151" s="49">
        <v>10.713900000000001</v>
      </c>
      <c r="N151" s="49">
        <v>3749.8650000000002</v>
      </c>
      <c r="O151" s="56">
        <v>13578.145799999998</v>
      </c>
      <c r="P151" s="35">
        <f>VLOOKUP(A151,'[1]midazolam SF'!$A$2:$M$272,13,0)</f>
        <v>290</v>
      </c>
      <c r="Q151" s="47">
        <v>14.823352</v>
      </c>
      <c r="R151" s="34">
        <f t="shared" si="30"/>
        <v>4298.7720799999997</v>
      </c>
      <c r="S151" s="50">
        <f>VLOOKUP(A151,'[1]atracurio 2.5 SF'!A150:M420,13,0)</f>
        <v>0</v>
      </c>
      <c r="T151" s="49">
        <v>10.192959999999999</v>
      </c>
      <c r="U151" s="54">
        <f t="shared" si="31"/>
        <v>0</v>
      </c>
      <c r="V151" s="48">
        <f>VLOOKUP(A151,'[1]atracurio 5 SF'!A150:M420,13,0)</f>
        <v>0</v>
      </c>
      <c r="W151" s="47">
        <v>15.525040000000001</v>
      </c>
      <c r="X151" s="55">
        <f t="shared" si="32"/>
        <v>0</v>
      </c>
      <c r="Y151" s="50">
        <f>VLOOKUP(A151,'[1]rocuronio SF'!A150:M420,13,0)</f>
        <v>480</v>
      </c>
      <c r="Z151" s="49">
        <v>11.76314</v>
      </c>
      <c r="AA151" s="54">
        <f t="shared" si="33"/>
        <v>5646.3072000000002</v>
      </c>
      <c r="AB151" s="31">
        <f t="shared" si="34"/>
        <v>23523.225079999997</v>
      </c>
      <c r="AC151" s="50">
        <f>VLOOKUP(A151,'[1]propofol framp 20 SF'!A149:V418,22,0)</f>
        <v>545</v>
      </c>
      <c r="AD151" s="53">
        <v>8.8693000000000008</v>
      </c>
      <c r="AE151" s="49">
        <f>VLOOKUP('Relatório Compra Internacional '!A151,'[1]propofol framp 20 SF'!A150:X419,24,0)</f>
        <v>4833.7685000000001</v>
      </c>
      <c r="AF151" s="46">
        <f t="shared" si="35"/>
        <v>18411.914299999997</v>
      </c>
      <c r="AG151" s="52">
        <v>290</v>
      </c>
      <c r="AH151" s="47">
        <v>15.323912999999999</v>
      </c>
      <c r="AI151" s="47">
        <v>4443.9347699999998</v>
      </c>
      <c r="AJ151" s="51">
        <f t="shared" si="36"/>
        <v>8742.7068499999987</v>
      </c>
      <c r="AK151" s="50">
        <v>0</v>
      </c>
      <c r="AL151" s="49">
        <v>10.02177</v>
      </c>
      <c r="AM151" s="49">
        <v>0</v>
      </c>
      <c r="AN151" s="46">
        <f t="shared" si="37"/>
        <v>0</v>
      </c>
      <c r="AO151" s="48">
        <v>0</v>
      </c>
      <c r="AP151" s="47">
        <v>15.75999</v>
      </c>
      <c r="AQ151" s="47">
        <v>0</v>
      </c>
      <c r="AR151" s="46">
        <f t="shared" si="38"/>
        <v>0</v>
      </c>
      <c r="AS151" s="45">
        <f t="shared" si="39"/>
        <v>9277.70327</v>
      </c>
      <c r="AT151" s="74">
        <f t="shared" si="40"/>
        <v>32800.928349999995</v>
      </c>
      <c r="AU151" s="67">
        <f>VLOOKUP(A151,'[2]consolidado geral (2)'!$A$103:$AC$372,29,0)</f>
        <v>0</v>
      </c>
      <c r="AV151" s="47">
        <v>9.0511999999999997</v>
      </c>
      <c r="AW151" s="47">
        <f t="shared" si="41"/>
        <v>0</v>
      </c>
      <c r="AX151" s="79">
        <f t="shared" si="42"/>
        <v>0</v>
      </c>
      <c r="AY151" s="76">
        <f t="shared" si="43"/>
        <v>0</v>
      </c>
      <c r="AZ151" s="21">
        <f t="shared" si="44"/>
        <v>32800.928349999995</v>
      </c>
    </row>
    <row r="152" spans="1:52" ht="38.25" x14ac:dyDescent="0.25">
      <c r="A152" s="43">
        <v>2078139</v>
      </c>
      <c r="B152" s="43">
        <v>55559900000165</v>
      </c>
      <c r="C152" s="42" t="s">
        <v>258</v>
      </c>
      <c r="D152" s="60" t="s">
        <v>70</v>
      </c>
      <c r="E152" s="60" t="s">
        <v>257</v>
      </c>
      <c r="F152" s="60">
        <v>354150</v>
      </c>
      <c r="G152" s="60" t="s">
        <v>2</v>
      </c>
      <c r="H152" s="59" t="s">
        <v>9</v>
      </c>
      <c r="I152" s="58">
        <v>1615</v>
      </c>
      <c r="J152" s="49">
        <v>10.920311999999999</v>
      </c>
      <c r="K152" s="49">
        <v>17636.303879999999</v>
      </c>
      <c r="L152" s="57">
        <v>635</v>
      </c>
      <c r="M152" s="49">
        <v>10.713900000000001</v>
      </c>
      <c r="N152" s="49">
        <v>6803.3265000000001</v>
      </c>
      <c r="O152" s="56">
        <v>24439.630379999999</v>
      </c>
      <c r="P152" s="35">
        <f>VLOOKUP(A152,'[1]midazolam SF'!$A$2:$M$272,13,0)</f>
        <v>1050</v>
      </c>
      <c r="Q152" s="47">
        <v>14.823352</v>
      </c>
      <c r="R152" s="34">
        <f t="shared" si="30"/>
        <v>15564.5196</v>
      </c>
      <c r="S152" s="50">
        <f>VLOOKUP(A152,'[1]atracurio 2.5 SF'!A151:M421,13,0)</f>
        <v>0</v>
      </c>
      <c r="T152" s="49">
        <v>10.192959999999999</v>
      </c>
      <c r="U152" s="54">
        <f t="shared" si="31"/>
        <v>0</v>
      </c>
      <c r="V152" s="48">
        <f>VLOOKUP(A152,'[1]atracurio 5 SF'!A151:M421,13,0)</f>
        <v>0</v>
      </c>
      <c r="W152" s="47">
        <v>15.525040000000001</v>
      </c>
      <c r="X152" s="55">
        <f t="shared" si="32"/>
        <v>0</v>
      </c>
      <c r="Y152" s="50">
        <f>VLOOKUP(A152,'[1]rocuronio SF'!A151:M421,13,0)</f>
        <v>480</v>
      </c>
      <c r="Z152" s="49">
        <v>11.76314</v>
      </c>
      <c r="AA152" s="54">
        <f t="shared" si="33"/>
        <v>5646.3072000000002</v>
      </c>
      <c r="AB152" s="31">
        <f t="shared" si="34"/>
        <v>45650.457180000005</v>
      </c>
      <c r="AC152" s="50">
        <f>VLOOKUP(A152,'[1]propofol framp 20 SF'!A150:V419,22,0)</f>
        <v>985</v>
      </c>
      <c r="AD152" s="53">
        <v>8.8693000000000008</v>
      </c>
      <c r="AE152" s="49">
        <f>VLOOKUP('Relatório Compra Internacional '!A152,'[1]propofol framp 20 SF'!A151:X420,24,0)</f>
        <v>8736.2605000000003</v>
      </c>
      <c r="AF152" s="46">
        <f t="shared" si="35"/>
        <v>33175.890879999999</v>
      </c>
      <c r="AG152" s="52">
        <v>1050</v>
      </c>
      <c r="AH152" s="47">
        <v>15.323912999999999</v>
      </c>
      <c r="AI152" s="47">
        <v>16090.108649999998</v>
      </c>
      <c r="AJ152" s="51">
        <f t="shared" si="36"/>
        <v>31654.628249999998</v>
      </c>
      <c r="AK152" s="50">
        <v>0</v>
      </c>
      <c r="AL152" s="49">
        <v>10.02177</v>
      </c>
      <c r="AM152" s="49">
        <v>0</v>
      </c>
      <c r="AN152" s="46">
        <f t="shared" si="37"/>
        <v>0</v>
      </c>
      <c r="AO152" s="48">
        <v>0</v>
      </c>
      <c r="AP152" s="47">
        <v>15.75999</v>
      </c>
      <c r="AQ152" s="47">
        <v>0</v>
      </c>
      <c r="AR152" s="46">
        <f t="shared" si="38"/>
        <v>0</v>
      </c>
      <c r="AS152" s="45">
        <f t="shared" si="39"/>
        <v>24826.369149999999</v>
      </c>
      <c r="AT152" s="74">
        <f t="shared" si="40"/>
        <v>70476.826330000011</v>
      </c>
      <c r="AU152" s="67">
        <f>VLOOKUP(A152,'[2]consolidado geral (2)'!$A$103:$AC$372,29,0)</f>
        <v>0</v>
      </c>
      <c r="AV152" s="47">
        <v>9.0511999999999997</v>
      </c>
      <c r="AW152" s="47">
        <f t="shared" si="41"/>
        <v>0</v>
      </c>
      <c r="AX152" s="79">
        <f t="shared" si="42"/>
        <v>0</v>
      </c>
      <c r="AY152" s="76">
        <f t="shared" si="43"/>
        <v>0</v>
      </c>
      <c r="AZ152" s="21">
        <f t="shared" si="44"/>
        <v>70476.826330000011</v>
      </c>
    </row>
    <row r="153" spans="1:52" ht="51" x14ac:dyDescent="0.25">
      <c r="A153" s="43">
        <v>2078252</v>
      </c>
      <c r="B153" s="43">
        <v>45383106000150</v>
      </c>
      <c r="C153" s="42" t="s">
        <v>256</v>
      </c>
      <c r="D153" s="60" t="s">
        <v>166</v>
      </c>
      <c r="E153" s="60" t="s">
        <v>255</v>
      </c>
      <c r="F153" s="60">
        <v>350650</v>
      </c>
      <c r="G153" s="60" t="s">
        <v>2</v>
      </c>
      <c r="H153" s="59" t="s">
        <v>9</v>
      </c>
      <c r="I153" s="58">
        <v>180</v>
      </c>
      <c r="J153" s="49">
        <v>10.920311999999999</v>
      </c>
      <c r="K153" s="49">
        <v>1965.6561599999998</v>
      </c>
      <c r="L153" s="57">
        <v>70</v>
      </c>
      <c r="M153" s="49">
        <v>10.713900000000001</v>
      </c>
      <c r="N153" s="49">
        <v>749.97300000000007</v>
      </c>
      <c r="O153" s="56">
        <v>2715.62916</v>
      </c>
      <c r="P153" s="35">
        <f>VLOOKUP(A153,'[1]midazolam SF'!$A$2:$M$272,13,0)</f>
        <v>690</v>
      </c>
      <c r="Q153" s="47">
        <v>14.823352</v>
      </c>
      <c r="R153" s="34">
        <f t="shared" si="30"/>
        <v>10228.112880000001</v>
      </c>
      <c r="S153" s="50">
        <f>VLOOKUP(A153,'[1]atracurio 2.5 SF'!A152:M422,13,0)</f>
        <v>40</v>
      </c>
      <c r="T153" s="49">
        <v>10.192959999999999</v>
      </c>
      <c r="U153" s="54">
        <f t="shared" si="31"/>
        <v>407.71839999999997</v>
      </c>
      <c r="V153" s="48">
        <f>VLOOKUP(A153,'[1]atracurio 5 SF'!A152:M422,13,0)</f>
        <v>0</v>
      </c>
      <c r="W153" s="47">
        <v>15.525040000000001</v>
      </c>
      <c r="X153" s="55">
        <f t="shared" si="32"/>
        <v>0</v>
      </c>
      <c r="Y153" s="50">
        <f>VLOOKUP(A153,'[1]rocuronio SF'!A152:M422,13,0)</f>
        <v>270</v>
      </c>
      <c r="Z153" s="49">
        <v>11.76314</v>
      </c>
      <c r="AA153" s="54">
        <f t="shared" si="33"/>
        <v>3176.0477999999998</v>
      </c>
      <c r="AB153" s="31">
        <f t="shared" si="34"/>
        <v>16527.508239999999</v>
      </c>
      <c r="AC153" s="50">
        <f>VLOOKUP(A153,'[1]propofol framp 20 SF'!A151:V420,22,0)</f>
        <v>110</v>
      </c>
      <c r="AD153" s="53">
        <v>8.8693000000000008</v>
      </c>
      <c r="AE153" s="49">
        <f>VLOOKUP('Relatório Compra Internacional '!A153,'[1]propofol framp 20 SF'!A152:X421,24,0)</f>
        <v>975.62300000000005</v>
      </c>
      <c r="AF153" s="46">
        <f t="shared" si="35"/>
        <v>3691.25216</v>
      </c>
      <c r="AG153" s="52">
        <v>690</v>
      </c>
      <c r="AH153" s="47">
        <v>15.323912999999999</v>
      </c>
      <c r="AI153" s="47">
        <v>10573.499969999999</v>
      </c>
      <c r="AJ153" s="51">
        <f t="shared" si="36"/>
        <v>20801.612849999998</v>
      </c>
      <c r="AK153" s="50">
        <v>260</v>
      </c>
      <c r="AL153" s="49">
        <v>10.02177</v>
      </c>
      <c r="AM153" s="49">
        <v>2605.6601999999998</v>
      </c>
      <c r="AN153" s="46">
        <f t="shared" si="37"/>
        <v>3013.3786</v>
      </c>
      <c r="AO153" s="48">
        <v>0</v>
      </c>
      <c r="AP153" s="47">
        <v>15.75999</v>
      </c>
      <c r="AQ153" s="47">
        <v>0</v>
      </c>
      <c r="AR153" s="46">
        <f t="shared" si="38"/>
        <v>0</v>
      </c>
      <c r="AS153" s="45">
        <f t="shared" si="39"/>
        <v>14154.783169999999</v>
      </c>
      <c r="AT153" s="74">
        <f t="shared" si="40"/>
        <v>30682.291409999998</v>
      </c>
      <c r="AU153" s="67">
        <f>VLOOKUP(A153,'[2]consolidado geral (2)'!$A$103:$AC$372,29,0)</f>
        <v>0</v>
      </c>
      <c r="AV153" s="47">
        <v>9.0511999999999997</v>
      </c>
      <c r="AW153" s="47">
        <f t="shared" si="41"/>
        <v>0</v>
      </c>
      <c r="AX153" s="79">
        <f t="shared" si="42"/>
        <v>0</v>
      </c>
      <c r="AY153" s="76">
        <f t="shared" si="43"/>
        <v>0</v>
      </c>
      <c r="AZ153" s="21">
        <f t="shared" si="44"/>
        <v>30682.291409999998</v>
      </c>
    </row>
    <row r="154" spans="1:52" ht="51" x14ac:dyDescent="0.25">
      <c r="A154" s="43">
        <v>2078295</v>
      </c>
      <c r="B154" s="43">
        <v>72127210000156</v>
      </c>
      <c r="C154" s="42" t="s">
        <v>254</v>
      </c>
      <c r="D154" s="60" t="s">
        <v>25</v>
      </c>
      <c r="E154" s="60" t="s">
        <v>253</v>
      </c>
      <c r="F154" s="60">
        <v>355370</v>
      </c>
      <c r="G154" s="60" t="s">
        <v>2</v>
      </c>
      <c r="H154" s="59" t="s">
        <v>9</v>
      </c>
      <c r="I154" s="58">
        <v>540</v>
      </c>
      <c r="J154" s="49">
        <v>10.920311999999999</v>
      </c>
      <c r="K154" s="49">
        <v>5896.9684799999995</v>
      </c>
      <c r="L154" s="57">
        <v>210</v>
      </c>
      <c r="M154" s="49">
        <v>10.713900000000001</v>
      </c>
      <c r="N154" s="49">
        <v>2249.9190000000003</v>
      </c>
      <c r="O154" s="56">
        <v>8146.8874799999994</v>
      </c>
      <c r="P154" s="35">
        <f>VLOOKUP(A154,'[1]midazolam SF'!$A$2:$M$272,13,0)</f>
        <v>470</v>
      </c>
      <c r="Q154" s="47">
        <v>14.823352</v>
      </c>
      <c r="R154" s="34">
        <f t="shared" si="30"/>
        <v>6966.9754400000002</v>
      </c>
      <c r="S154" s="50">
        <f>VLOOKUP(A154,'[1]atracurio 2.5 SF'!A153:M423,13,0)</f>
        <v>20</v>
      </c>
      <c r="T154" s="49">
        <v>10.192959999999999</v>
      </c>
      <c r="U154" s="54">
        <f t="shared" si="31"/>
        <v>203.85919999999999</v>
      </c>
      <c r="V154" s="48">
        <f>VLOOKUP(A154,'[1]atracurio 5 SF'!A153:M423,13,0)</f>
        <v>0</v>
      </c>
      <c r="W154" s="47">
        <v>15.525040000000001</v>
      </c>
      <c r="X154" s="55">
        <f t="shared" si="32"/>
        <v>0</v>
      </c>
      <c r="Y154" s="50">
        <f>VLOOKUP(A154,'[1]rocuronio SF'!A153:M423,13,0)</f>
        <v>255</v>
      </c>
      <c r="Z154" s="49">
        <v>11.76314</v>
      </c>
      <c r="AA154" s="54">
        <f t="shared" si="33"/>
        <v>2999.6007</v>
      </c>
      <c r="AB154" s="31">
        <f t="shared" si="34"/>
        <v>18317.322820000001</v>
      </c>
      <c r="AC154" s="50">
        <f>VLOOKUP(A154,'[1]propofol framp 20 SF'!A152:V421,22,0)</f>
        <v>330</v>
      </c>
      <c r="AD154" s="53">
        <v>8.8693000000000008</v>
      </c>
      <c r="AE154" s="49">
        <f>VLOOKUP('Relatório Compra Internacional '!A154,'[1]propofol framp 20 SF'!A153:X422,24,0)</f>
        <v>2926.8690000000001</v>
      </c>
      <c r="AF154" s="46">
        <f t="shared" si="35"/>
        <v>11073.75648</v>
      </c>
      <c r="AG154" s="52">
        <v>460</v>
      </c>
      <c r="AH154" s="47">
        <v>15.323912999999999</v>
      </c>
      <c r="AI154" s="47">
        <v>7048.9999799999996</v>
      </c>
      <c r="AJ154" s="51">
        <f t="shared" si="36"/>
        <v>14015.975419999999</v>
      </c>
      <c r="AK154" s="50">
        <v>60</v>
      </c>
      <c r="AL154" s="49">
        <v>10.02177</v>
      </c>
      <c r="AM154" s="49">
        <v>601.30619999999999</v>
      </c>
      <c r="AN154" s="46">
        <f t="shared" si="37"/>
        <v>805.16539999999998</v>
      </c>
      <c r="AO154" s="48">
        <v>0</v>
      </c>
      <c r="AP154" s="47">
        <v>15.75999</v>
      </c>
      <c r="AQ154" s="47">
        <v>0</v>
      </c>
      <c r="AR154" s="46">
        <f t="shared" si="38"/>
        <v>0</v>
      </c>
      <c r="AS154" s="45">
        <f t="shared" si="39"/>
        <v>10577.175179999998</v>
      </c>
      <c r="AT154" s="74">
        <f t="shared" si="40"/>
        <v>28894.498</v>
      </c>
      <c r="AU154" s="67">
        <f>VLOOKUP(A154,'[2]consolidado geral (2)'!$A$103:$AC$372,29,0)</f>
        <v>0</v>
      </c>
      <c r="AV154" s="47">
        <v>9.0511999999999997</v>
      </c>
      <c r="AW154" s="47">
        <f t="shared" si="41"/>
        <v>0</v>
      </c>
      <c r="AX154" s="79">
        <f t="shared" si="42"/>
        <v>0</v>
      </c>
      <c r="AY154" s="76">
        <f t="shared" si="43"/>
        <v>0</v>
      </c>
      <c r="AZ154" s="21">
        <f t="shared" si="44"/>
        <v>28894.498</v>
      </c>
    </row>
    <row r="155" spans="1:52" ht="38.25" x14ac:dyDescent="0.25">
      <c r="A155" s="43">
        <v>2078414</v>
      </c>
      <c r="B155" s="43">
        <v>48341283000161</v>
      </c>
      <c r="C155" s="42" t="s">
        <v>252</v>
      </c>
      <c r="D155" s="60" t="s">
        <v>13</v>
      </c>
      <c r="E155" s="60" t="s">
        <v>251</v>
      </c>
      <c r="F155" s="60">
        <v>351740</v>
      </c>
      <c r="G155" s="60" t="s">
        <v>2</v>
      </c>
      <c r="H155" s="59" t="s">
        <v>9</v>
      </c>
      <c r="I155" s="58">
        <v>1195</v>
      </c>
      <c r="J155" s="49">
        <v>10.920311999999999</v>
      </c>
      <c r="K155" s="49">
        <v>13049.77284</v>
      </c>
      <c r="L155" s="57">
        <v>470</v>
      </c>
      <c r="M155" s="49">
        <v>10.713900000000001</v>
      </c>
      <c r="N155" s="49">
        <v>5035.5330000000004</v>
      </c>
      <c r="O155" s="56">
        <v>18085.305840000001</v>
      </c>
      <c r="P155" s="35">
        <f>VLOOKUP(A155,'[1]midazolam SF'!$A$2:$M$272,13,0)</f>
        <v>190</v>
      </c>
      <c r="Q155" s="47">
        <v>14.823352</v>
      </c>
      <c r="R155" s="34">
        <f t="shared" si="30"/>
        <v>2816.4368800000002</v>
      </c>
      <c r="S155" s="50">
        <f>VLOOKUP(A155,'[1]atracurio 2.5 SF'!A154:M424,13,0)</f>
        <v>390</v>
      </c>
      <c r="T155" s="49">
        <v>10.192959999999999</v>
      </c>
      <c r="U155" s="54">
        <f t="shared" si="31"/>
        <v>3975.2543999999998</v>
      </c>
      <c r="V155" s="48">
        <f>VLOOKUP(A155,'[1]atracurio 5 SF'!A154:M424,13,0)</f>
        <v>280</v>
      </c>
      <c r="W155" s="47">
        <v>15.525040000000001</v>
      </c>
      <c r="X155" s="55">
        <f t="shared" si="32"/>
        <v>4347.0111999999999</v>
      </c>
      <c r="Y155" s="50">
        <f>VLOOKUP(A155,'[1]rocuronio SF'!A154:M424,13,0)</f>
        <v>320</v>
      </c>
      <c r="Z155" s="49">
        <v>11.76314</v>
      </c>
      <c r="AA155" s="54">
        <f t="shared" si="33"/>
        <v>3764.2048</v>
      </c>
      <c r="AB155" s="31">
        <f t="shared" si="34"/>
        <v>32988.21312</v>
      </c>
      <c r="AC155" s="50">
        <f>VLOOKUP(A155,'[1]propofol framp 20 SF'!A153:V422,22,0)</f>
        <v>730</v>
      </c>
      <c r="AD155" s="53">
        <v>8.8693000000000008</v>
      </c>
      <c r="AE155" s="49">
        <f>VLOOKUP('Relatório Compra Internacional '!A155,'[1]propofol framp 20 SF'!A154:X423,24,0)</f>
        <v>6474.5890000000009</v>
      </c>
      <c r="AF155" s="46">
        <f t="shared" si="35"/>
        <v>24559.894840000001</v>
      </c>
      <c r="AG155" s="52">
        <v>190</v>
      </c>
      <c r="AH155" s="47">
        <v>15.323912999999999</v>
      </c>
      <c r="AI155" s="47">
        <v>2911.5434700000001</v>
      </c>
      <c r="AJ155" s="51">
        <f t="shared" si="36"/>
        <v>5727.9803499999998</v>
      </c>
      <c r="AK155" s="50">
        <v>2610</v>
      </c>
      <c r="AL155" s="49">
        <v>10.02177</v>
      </c>
      <c r="AM155" s="49">
        <v>26156.8197</v>
      </c>
      <c r="AN155" s="46">
        <f t="shared" si="37"/>
        <v>30132.074099999998</v>
      </c>
      <c r="AO155" s="48">
        <v>820</v>
      </c>
      <c r="AP155" s="47">
        <v>15.75999</v>
      </c>
      <c r="AQ155" s="47">
        <v>12923.191800000001</v>
      </c>
      <c r="AR155" s="46">
        <f t="shared" si="38"/>
        <v>17270.203000000001</v>
      </c>
      <c r="AS155" s="45">
        <f t="shared" si="39"/>
        <v>48466.143970000005</v>
      </c>
      <c r="AT155" s="74">
        <f t="shared" si="40"/>
        <v>81454.357090000005</v>
      </c>
      <c r="AU155" s="67">
        <f>VLOOKUP(A155,'[2]consolidado geral (2)'!$A$103:$AC$372,29,0)</f>
        <v>500</v>
      </c>
      <c r="AV155" s="47">
        <v>9.0511999999999997</v>
      </c>
      <c r="AW155" s="47">
        <f t="shared" si="41"/>
        <v>4525.5999999999995</v>
      </c>
      <c r="AX155" s="79">
        <f t="shared" si="42"/>
        <v>21795.803</v>
      </c>
      <c r="AY155" s="76">
        <f t="shared" si="43"/>
        <v>4525.5999999999995</v>
      </c>
      <c r="AZ155" s="21">
        <f t="shared" si="44"/>
        <v>85979.957090000011</v>
      </c>
    </row>
    <row r="156" spans="1:52" ht="38.25" x14ac:dyDescent="0.25">
      <c r="A156" s="43">
        <v>2078473</v>
      </c>
      <c r="B156" s="43" t="s">
        <v>250</v>
      </c>
      <c r="C156" s="63" t="s">
        <v>249</v>
      </c>
      <c r="D156" s="60" t="s">
        <v>6</v>
      </c>
      <c r="E156" s="60" t="s">
        <v>248</v>
      </c>
      <c r="F156" s="60">
        <v>351350</v>
      </c>
      <c r="G156" s="60" t="s">
        <v>2</v>
      </c>
      <c r="H156" s="59" t="s">
        <v>9</v>
      </c>
      <c r="I156" s="58">
        <v>0</v>
      </c>
      <c r="J156" s="49">
        <v>10.920311999999999</v>
      </c>
      <c r="K156" s="49">
        <v>0</v>
      </c>
      <c r="L156" s="57">
        <v>0</v>
      </c>
      <c r="M156" s="49">
        <v>10.713900000000001</v>
      </c>
      <c r="N156" s="49">
        <v>0</v>
      </c>
      <c r="O156" s="56">
        <v>0</v>
      </c>
      <c r="P156" s="35">
        <f>VLOOKUP(A156,'[1]midazolam SF'!$A$2:$M$272,13,0)</f>
        <v>380</v>
      </c>
      <c r="Q156" s="47">
        <v>14.823352</v>
      </c>
      <c r="R156" s="34">
        <f t="shared" si="30"/>
        <v>5632.8737600000004</v>
      </c>
      <c r="S156" s="50">
        <f>VLOOKUP(A156,'[1]atracurio 2.5 SF'!A155:M425,13,0)</f>
        <v>30</v>
      </c>
      <c r="T156" s="49">
        <v>10.192959999999999</v>
      </c>
      <c r="U156" s="54">
        <f t="shared" si="31"/>
        <v>305.78879999999998</v>
      </c>
      <c r="V156" s="48">
        <f>VLOOKUP(A156,'[1]atracurio 5 SF'!A155:M425,13,0)</f>
        <v>20</v>
      </c>
      <c r="W156" s="47">
        <v>15.525040000000001</v>
      </c>
      <c r="X156" s="55">
        <f t="shared" si="32"/>
        <v>310.50080000000003</v>
      </c>
      <c r="Y156" s="50">
        <f>VLOOKUP(A156,'[1]rocuronio SF'!A155:M425,13,0)</f>
        <v>145</v>
      </c>
      <c r="Z156" s="49">
        <v>11.76314</v>
      </c>
      <c r="AA156" s="54">
        <f t="shared" si="33"/>
        <v>1705.6552999999999</v>
      </c>
      <c r="AB156" s="31">
        <f t="shared" si="34"/>
        <v>7954.8186600000008</v>
      </c>
      <c r="AC156" s="50">
        <f>VLOOKUP(A156,'[1]propofol framp 20 SF'!A154:V423,22,0)</f>
        <v>0</v>
      </c>
      <c r="AD156" s="53">
        <v>8.8693000000000008</v>
      </c>
      <c r="AE156" s="49">
        <f>VLOOKUP('Relatório Compra Internacional '!A156,'[1]propofol framp 20 SF'!A155:X424,24,0)</f>
        <v>0</v>
      </c>
      <c r="AF156" s="46">
        <f t="shared" si="35"/>
        <v>0</v>
      </c>
      <c r="AG156" s="52">
        <v>380</v>
      </c>
      <c r="AH156" s="47">
        <v>15.323912999999999</v>
      </c>
      <c r="AI156" s="47">
        <v>5823.0869400000001</v>
      </c>
      <c r="AJ156" s="51">
        <f t="shared" si="36"/>
        <v>11455.9607</v>
      </c>
      <c r="AK156" s="50">
        <v>210</v>
      </c>
      <c r="AL156" s="49">
        <v>10.02177</v>
      </c>
      <c r="AM156" s="49">
        <v>2104.5717</v>
      </c>
      <c r="AN156" s="46">
        <f t="shared" si="37"/>
        <v>2410.3604999999998</v>
      </c>
      <c r="AO156" s="48">
        <v>60</v>
      </c>
      <c r="AP156" s="47">
        <v>15.75999</v>
      </c>
      <c r="AQ156" s="47">
        <v>945.59940000000006</v>
      </c>
      <c r="AR156" s="46">
        <f t="shared" si="38"/>
        <v>1256.1002000000001</v>
      </c>
      <c r="AS156" s="45">
        <f t="shared" si="39"/>
        <v>8873.2580400000006</v>
      </c>
      <c r="AT156" s="74">
        <f t="shared" si="40"/>
        <v>16828.076700000001</v>
      </c>
      <c r="AU156" s="67">
        <f>VLOOKUP(A156,'[2]consolidado geral (2)'!$A$103:$AC$372,29,0)</f>
        <v>40</v>
      </c>
      <c r="AV156" s="47">
        <v>9.0511999999999997</v>
      </c>
      <c r="AW156" s="47">
        <f t="shared" si="41"/>
        <v>362.048</v>
      </c>
      <c r="AX156" s="79">
        <f t="shared" si="42"/>
        <v>1618.1482000000001</v>
      </c>
      <c r="AY156" s="76">
        <f t="shared" si="43"/>
        <v>362.048</v>
      </c>
      <c r="AZ156" s="21">
        <f t="shared" si="44"/>
        <v>17190.1247</v>
      </c>
    </row>
    <row r="157" spans="1:52" ht="51" x14ac:dyDescent="0.25">
      <c r="A157" s="43">
        <v>2078503</v>
      </c>
      <c r="B157" s="43">
        <v>53894218000101</v>
      </c>
      <c r="C157" s="42" t="s">
        <v>247</v>
      </c>
      <c r="D157" s="60" t="s">
        <v>166</v>
      </c>
      <c r="E157" s="60" t="s">
        <v>246</v>
      </c>
      <c r="F157" s="60">
        <v>353730</v>
      </c>
      <c r="G157" s="60" t="s">
        <v>2</v>
      </c>
      <c r="H157" s="59" t="s">
        <v>9</v>
      </c>
      <c r="I157" s="58">
        <v>900</v>
      </c>
      <c r="J157" s="49">
        <v>10.920311999999999</v>
      </c>
      <c r="K157" s="49">
        <v>9828.2807999999986</v>
      </c>
      <c r="L157" s="57">
        <v>350</v>
      </c>
      <c r="M157" s="49">
        <v>10.713900000000001</v>
      </c>
      <c r="N157" s="49">
        <v>3749.8650000000002</v>
      </c>
      <c r="O157" s="56">
        <v>13578.145799999998</v>
      </c>
      <c r="P157" s="35">
        <f>VLOOKUP(A157,'[1]midazolam SF'!$A$2:$M$272,13,0)</f>
        <v>780</v>
      </c>
      <c r="Q157" s="47">
        <v>14.823352</v>
      </c>
      <c r="R157" s="34">
        <f t="shared" si="30"/>
        <v>11562.21456</v>
      </c>
      <c r="S157" s="50">
        <f>VLOOKUP(A157,'[1]atracurio 2.5 SF'!A156:M426,13,0)</f>
        <v>0</v>
      </c>
      <c r="T157" s="49">
        <v>10.192959999999999</v>
      </c>
      <c r="U157" s="54">
        <f t="shared" si="31"/>
        <v>0</v>
      </c>
      <c r="V157" s="48">
        <f>VLOOKUP(A157,'[1]atracurio 5 SF'!A156:M426,13,0)</f>
        <v>0</v>
      </c>
      <c r="W157" s="47">
        <v>15.525040000000001</v>
      </c>
      <c r="X157" s="55">
        <f t="shared" si="32"/>
        <v>0</v>
      </c>
      <c r="Y157" s="50">
        <f>VLOOKUP(A157,'[1]rocuronio SF'!A156:M426,13,0)</f>
        <v>160</v>
      </c>
      <c r="Z157" s="49">
        <v>11.76314</v>
      </c>
      <c r="AA157" s="54">
        <f t="shared" si="33"/>
        <v>1882.1024</v>
      </c>
      <c r="AB157" s="31">
        <f t="shared" si="34"/>
        <v>27022.462759999999</v>
      </c>
      <c r="AC157" s="50">
        <f>VLOOKUP(A157,'[1]propofol framp 20 SF'!A155:V424,22,0)</f>
        <v>545</v>
      </c>
      <c r="AD157" s="53">
        <v>8.8693000000000008</v>
      </c>
      <c r="AE157" s="49">
        <f>VLOOKUP('Relatório Compra Internacional '!A157,'[1]propofol framp 20 SF'!A156:X425,24,0)</f>
        <v>4833.7685000000001</v>
      </c>
      <c r="AF157" s="46">
        <f t="shared" si="35"/>
        <v>18411.914299999997</v>
      </c>
      <c r="AG157" s="52">
        <v>780</v>
      </c>
      <c r="AH157" s="47">
        <v>15.323912999999999</v>
      </c>
      <c r="AI157" s="47">
        <v>11952.65214</v>
      </c>
      <c r="AJ157" s="51">
        <f t="shared" si="36"/>
        <v>23514.866699999999</v>
      </c>
      <c r="AK157" s="50">
        <v>0</v>
      </c>
      <c r="AL157" s="49">
        <v>10.02177</v>
      </c>
      <c r="AM157" s="49">
        <v>0</v>
      </c>
      <c r="AN157" s="46">
        <f t="shared" si="37"/>
        <v>0</v>
      </c>
      <c r="AO157" s="48">
        <v>0</v>
      </c>
      <c r="AP157" s="47">
        <v>15.75999</v>
      </c>
      <c r="AQ157" s="47">
        <v>0</v>
      </c>
      <c r="AR157" s="46">
        <f t="shared" si="38"/>
        <v>0</v>
      </c>
      <c r="AS157" s="45">
        <f t="shared" si="39"/>
        <v>16786.42064</v>
      </c>
      <c r="AT157" s="74">
        <f t="shared" si="40"/>
        <v>43808.883399999999</v>
      </c>
      <c r="AU157" s="67">
        <f>VLOOKUP(A157,'[2]consolidado geral (2)'!$A$103:$AC$372,29,0)</f>
        <v>0</v>
      </c>
      <c r="AV157" s="47">
        <v>9.0511999999999997</v>
      </c>
      <c r="AW157" s="47">
        <f t="shared" si="41"/>
        <v>0</v>
      </c>
      <c r="AX157" s="79">
        <f t="shared" si="42"/>
        <v>0</v>
      </c>
      <c r="AY157" s="76">
        <f t="shared" si="43"/>
        <v>0</v>
      </c>
      <c r="AZ157" s="21">
        <f t="shared" si="44"/>
        <v>43808.883399999999</v>
      </c>
    </row>
    <row r="158" spans="1:52" ht="38.25" x14ac:dyDescent="0.25">
      <c r="A158" s="43">
        <v>2078538</v>
      </c>
      <c r="B158" s="43">
        <v>45780061000157</v>
      </c>
      <c r="C158" s="42" t="s">
        <v>245</v>
      </c>
      <c r="D158" s="60" t="s">
        <v>40</v>
      </c>
      <c r="E158" s="60" t="s">
        <v>244</v>
      </c>
      <c r="F158" s="60">
        <v>352400</v>
      </c>
      <c r="G158" s="60" t="s">
        <v>2</v>
      </c>
      <c r="H158" s="59" t="s">
        <v>9</v>
      </c>
      <c r="I158" s="58">
        <v>6465</v>
      </c>
      <c r="J158" s="49">
        <v>10.920311999999999</v>
      </c>
      <c r="K158" s="49">
        <v>70599.817079999993</v>
      </c>
      <c r="L158" s="57">
        <v>2535</v>
      </c>
      <c r="M158" s="49">
        <v>10.713900000000001</v>
      </c>
      <c r="N158" s="49">
        <v>27159.736500000003</v>
      </c>
      <c r="O158" s="56">
        <v>97759.553579999993</v>
      </c>
      <c r="P158" s="35">
        <f>VLOOKUP(A158,'[1]midazolam SF'!$A$2:$M$272,13,0)</f>
        <v>440</v>
      </c>
      <c r="Q158" s="47">
        <v>14.823352</v>
      </c>
      <c r="R158" s="34">
        <f t="shared" si="30"/>
        <v>6522.2748799999999</v>
      </c>
      <c r="S158" s="50">
        <f>VLOOKUP(A158,'[1]atracurio 2.5 SF'!A157:M427,13,0)</f>
        <v>0</v>
      </c>
      <c r="T158" s="49">
        <v>10.192959999999999</v>
      </c>
      <c r="U158" s="54">
        <f t="shared" si="31"/>
        <v>0</v>
      </c>
      <c r="V158" s="48">
        <f>VLOOKUP(A158,'[1]atracurio 5 SF'!A157:M427,13,0)</f>
        <v>530</v>
      </c>
      <c r="W158" s="47">
        <v>15.525040000000001</v>
      </c>
      <c r="X158" s="55">
        <f t="shared" si="32"/>
        <v>8228.271200000001</v>
      </c>
      <c r="Y158" s="50">
        <f>VLOOKUP(A158,'[1]rocuronio SF'!A157:M427,13,0)</f>
        <v>720</v>
      </c>
      <c r="Z158" s="49">
        <v>11.76314</v>
      </c>
      <c r="AA158" s="54">
        <f t="shared" si="33"/>
        <v>8469.4608000000007</v>
      </c>
      <c r="AB158" s="31">
        <f t="shared" si="34"/>
        <v>120979.56045999999</v>
      </c>
      <c r="AC158" s="50">
        <f>VLOOKUP(A158,'[1]propofol framp 20 SF'!A156:V425,22,0)</f>
        <v>3930</v>
      </c>
      <c r="AD158" s="53">
        <v>8.8693000000000008</v>
      </c>
      <c r="AE158" s="49">
        <f>VLOOKUP('Relatório Compra Internacional '!A158,'[1]propofol framp 20 SF'!A157:X426,24,0)</f>
        <v>34856.349000000002</v>
      </c>
      <c r="AF158" s="46">
        <f t="shared" si="35"/>
        <v>132615.90257999999</v>
      </c>
      <c r="AG158" s="52">
        <v>440</v>
      </c>
      <c r="AH158" s="47">
        <v>15.323912999999999</v>
      </c>
      <c r="AI158" s="47">
        <v>6742.5217199999997</v>
      </c>
      <c r="AJ158" s="51">
        <f t="shared" si="36"/>
        <v>13264.7966</v>
      </c>
      <c r="AK158" s="50">
        <v>0</v>
      </c>
      <c r="AL158" s="49">
        <v>10.02177</v>
      </c>
      <c r="AM158" s="49">
        <v>0</v>
      </c>
      <c r="AN158" s="46">
        <f t="shared" si="37"/>
        <v>0</v>
      </c>
      <c r="AO158" s="48">
        <v>1530</v>
      </c>
      <c r="AP158" s="47">
        <v>15.75999</v>
      </c>
      <c r="AQ158" s="47">
        <v>24112.7847</v>
      </c>
      <c r="AR158" s="46">
        <f t="shared" si="38"/>
        <v>32341.055899999999</v>
      </c>
      <c r="AS158" s="45">
        <f t="shared" si="39"/>
        <v>65711.655419999996</v>
      </c>
      <c r="AT158" s="74">
        <f t="shared" si="40"/>
        <v>186691.21587999997</v>
      </c>
      <c r="AU158" s="67">
        <f>VLOOKUP(A158,'[2]consolidado geral (2)'!$A$103:$AC$372,29,0)</f>
        <v>940</v>
      </c>
      <c r="AV158" s="47">
        <v>9.0511999999999997</v>
      </c>
      <c r="AW158" s="47">
        <f t="shared" si="41"/>
        <v>8508.1280000000006</v>
      </c>
      <c r="AX158" s="79">
        <f t="shared" si="42"/>
        <v>40849.183900000004</v>
      </c>
      <c r="AY158" s="76">
        <f t="shared" si="43"/>
        <v>8508.1280000000006</v>
      </c>
      <c r="AZ158" s="21">
        <f t="shared" si="44"/>
        <v>195199.34387999997</v>
      </c>
    </row>
    <row r="159" spans="1:52" ht="51" x14ac:dyDescent="0.25">
      <c r="A159" s="43">
        <v>2078546</v>
      </c>
      <c r="B159" s="43">
        <v>59086215000110</v>
      </c>
      <c r="C159" s="42" t="s">
        <v>243</v>
      </c>
      <c r="D159" s="60" t="s">
        <v>54</v>
      </c>
      <c r="E159" s="60" t="s">
        <v>242</v>
      </c>
      <c r="F159" s="60">
        <v>354860</v>
      </c>
      <c r="G159" s="60" t="s">
        <v>2</v>
      </c>
      <c r="H159" s="59" t="s">
        <v>9</v>
      </c>
      <c r="I159" s="58">
        <v>10</v>
      </c>
      <c r="J159" s="49">
        <v>10.920311999999999</v>
      </c>
      <c r="K159" s="49">
        <v>109.20311999999998</v>
      </c>
      <c r="L159" s="57">
        <v>5</v>
      </c>
      <c r="M159" s="49">
        <v>10.713900000000001</v>
      </c>
      <c r="N159" s="49">
        <v>53.569500000000005</v>
      </c>
      <c r="O159" s="56">
        <v>162.77261999999999</v>
      </c>
      <c r="P159" s="35">
        <f>VLOOKUP(A159,'[1]midazolam SF'!$A$2:$M$272,13,0)</f>
        <v>0</v>
      </c>
      <c r="Q159" s="47">
        <v>14.823352</v>
      </c>
      <c r="R159" s="34">
        <f t="shared" si="30"/>
        <v>0</v>
      </c>
      <c r="S159" s="50">
        <f>VLOOKUP(A159,'[1]atracurio 2.5 SF'!A158:M428,13,0)</f>
        <v>0</v>
      </c>
      <c r="T159" s="49">
        <v>10.192959999999999</v>
      </c>
      <c r="U159" s="54">
        <f t="shared" si="31"/>
        <v>0</v>
      </c>
      <c r="V159" s="48">
        <f>VLOOKUP(A159,'[1]atracurio 5 SF'!A158:M428,13,0)</f>
        <v>20</v>
      </c>
      <c r="W159" s="47">
        <v>15.525040000000001</v>
      </c>
      <c r="X159" s="55">
        <f t="shared" si="32"/>
        <v>310.50080000000003</v>
      </c>
      <c r="Y159" s="50">
        <f>VLOOKUP(A159,'[1]rocuronio SF'!A158:M428,13,0)</f>
        <v>0</v>
      </c>
      <c r="Z159" s="49">
        <v>11.76314</v>
      </c>
      <c r="AA159" s="54">
        <f t="shared" si="33"/>
        <v>0</v>
      </c>
      <c r="AB159" s="31">
        <f t="shared" si="34"/>
        <v>473.27341999999999</v>
      </c>
      <c r="AC159" s="50">
        <f>VLOOKUP(A159,'[1]propofol framp 20 SF'!A157:V426,22,0)</f>
        <v>5</v>
      </c>
      <c r="AD159" s="53">
        <v>8.8693000000000008</v>
      </c>
      <c r="AE159" s="49">
        <f>VLOOKUP('Relatório Compra Internacional '!A159,'[1]propofol framp 20 SF'!A158:X427,24,0)</f>
        <v>44.346500000000006</v>
      </c>
      <c r="AF159" s="46">
        <f t="shared" si="35"/>
        <v>207.11912000000001</v>
      </c>
      <c r="AG159" s="52">
        <v>0</v>
      </c>
      <c r="AH159" s="47">
        <v>15.323912999999999</v>
      </c>
      <c r="AI159" s="47">
        <v>0</v>
      </c>
      <c r="AJ159" s="51">
        <f t="shared" si="36"/>
        <v>0</v>
      </c>
      <c r="AK159" s="50">
        <v>0</v>
      </c>
      <c r="AL159" s="49">
        <v>10.02177</v>
      </c>
      <c r="AM159" s="49">
        <v>0</v>
      </c>
      <c r="AN159" s="46">
        <f t="shared" si="37"/>
        <v>0</v>
      </c>
      <c r="AO159" s="48">
        <v>30</v>
      </c>
      <c r="AP159" s="47">
        <v>15.75999</v>
      </c>
      <c r="AQ159" s="47">
        <v>472.79970000000003</v>
      </c>
      <c r="AR159" s="46">
        <f t="shared" si="38"/>
        <v>783.30050000000006</v>
      </c>
      <c r="AS159" s="45">
        <f t="shared" si="39"/>
        <v>517.14620000000002</v>
      </c>
      <c r="AT159" s="74">
        <f t="shared" si="40"/>
        <v>990.41962000000001</v>
      </c>
      <c r="AU159" s="67">
        <f>VLOOKUP(A159,'[2]consolidado geral (2)'!$A$103:$AC$372,29,0)</f>
        <v>0</v>
      </c>
      <c r="AV159" s="47">
        <v>9.0511999999999997</v>
      </c>
      <c r="AW159" s="47">
        <f t="shared" si="41"/>
        <v>0</v>
      </c>
      <c r="AX159" s="79">
        <f t="shared" si="42"/>
        <v>783.30050000000006</v>
      </c>
      <c r="AY159" s="76">
        <f t="shared" si="43"/>
        <v>0</v>
      </c>
      <c r="AZ159" s="21">
        <f t="shared" si="44"/>
        <v>990.41962000000001</v>
      </c>
    </row>
    <row r="160" spans="1:52" ht="25.5" x14ac:dyDescent="0.25">
      <c r="A160" s="43">
        <v>2078848</v>
      </c>
      <c r="B160" s="43">
        <v>43464197000122</v>
      </c>
      <c r="C160" s="42" t="s">
        <v>241</v>
      </c>
      <c r="D160" s="60" t="s">
        <v>40</v>
      </c>
      <c r="E160" s="60" t="s">
        <v>240</v>
      </c>
      <c r="F160" s="60">
        <v>350190</v>
      </c>
      <c r="G160" s="60" t="s">
        <v>2</v>
      </c>
      <c r="H160" s="59" t="s">
        <v>9</v>
      </c>
      <c r="I160" s="58">
        <v>1795</v>
      </c>
      <c r="J160" s="49">
        <v>10.920311999999999</v>
      </c>
      <c r="K160" s="49">
        <v>19601.960039999998</v>
      </c>
      <c r="L160" s="57">
        <v>705</v>
      </c>
      <c r="M160" s="49">
        <v>10.713900000000001</v>
      </c>
      <c r="N160" s="49">
        <v>7553.2995000000001</v>
      </c>
      <c r="O160" s="56">
        <v>27155.259539999999</v>
      </c>
      <c r="P160" s="35">
        <f>VLOOKUP(A160,'[1]midazolam SF'!$A$2:$M$272,13,0)</f>
        <v>580</v>
      </c>
      <c r="Q160" s="47">
        <v>14.823352</v>
      </c>
      <c r="R160" s="34">
        <f t="shared" si="30"/>
        <v>8597.5441599999995</v>
      </c>
      <c r="S160" s="50">
        <f>VLOOKUP(A160,'[1]atracurio 2.5 SF'!A159:M429,13,0)</f>
        <v>1370</v>
      </c>
      <c r="T160" s="49">
        <v>10.192959999999999</v>
      </c>
      <c r="U160" s="54">
        <f t="shared" si="31"/>
        <v>13964.3552</v>
      </c>
      <c r="V160" s="48">
        <f>VLOOKUP(A160,'[1]atracurio 5 SF'!A159:M429,13,0)</f>
        <v>2100</v>
      </c>
      <c r="W160" s="47">
        <v>15.525040000000001</v>
      </c>
      <c r="X160" s="55">
        <f t="shared" si="32"/>
        <v>32602.584000000003</v>
      </c>
      <c r="Y160" s="50">
        <f>VLOOKUP(A160,'[1]rocuronio SF'!A159:M429,13,0)</f>
        <v>145</v>
      </c>
      <c r="Z160" s="49">
        <v>11.76314</v>
      </c>
      <c r="AA160" s="54">
        <f t="shared" si="33"/>
        <v>1705.6552999999999</v>
      </c>
      <c r="AB160" s="31">
        <f t="shared" si="34"/>
        <v>84025.398199999996</v>
      </c>
      <c r="AC160" s="50">
        <f>VLOOKUP(A160,'[1]propofol framp 20 SF'!A158:V427,22,0)</f>
        <v>1090</v>
      </c>
      <c r="AD160" s="53">
        <v>8.8693000000000008</v>
      </c>
      <c r="AE160" s="49">
        <f>VLOOKUP('Relatório Compra Internacional '!A160,'[1]propofol framp 20 SF'!A159:X428,24,0)</f>
        <v>9667.5370000000003</v>
      </c>
      <c r="AF160" s="46">
        <f t="shared" si="35"/>
        <v>36822.796539999996</v>
      </c>
      <c r="AG160" s="52">
        <v>580</v>
      </c>
      <c r="AH160" s="47">
        <v>15.323912999999999</v>
      </c>
      <c r="AI160" s="47">
        <v>8887.8695399999997</v>
      </c>
      <c r="AJ160" s="51">
        <f t="shared" si="36"/>
        <v>17485.413699999997</v>
      </c>
      <c r="AK160" s="50">
        <v>9130</v>
      </c>
      <c r="AL160" s="49">
        <v>10.02177</v>
      </c>
      <c r="AM160" s="49">
        <v>91498.7601</v>
      </c>
      <c r="AN160" s="46">
        <f t="shared" si="37"/>
        <v>105463.1153</v>
      </c>
      <c r="AO160" s="48">
        <v>6110</v>
      </c>
      <c r="AP160" s="47">
        <v>15.75999</v>
      </c>
      <c r="AQ160" s="47">
        <v>96293.5389</v>
      </c>
      <c r="AR160" s="46">
        <f t="shared" si="38"/>
        <v>128896.1229</v>
      </c>
      <c r="AS160" s="45">
        <f t="shared" si="39"/>
        <v>206347.70554</v>
      </c>
      <c r="AT160" s="74">
        <f t="shared" si="40"/>
        <v>290373.10373999999</v>
      </c>
      <c r="AU160" s="67">
        <f>VLOOKUP(A160,'[2]consolidado geral (2)'!$A$103:$AC$372,29,0)</f>
        <v>3790</v>
      </c>
      <c r="AV160" s="47">
        <v>9.0511999999999997</v>
      </c>
      <c r="AW160" s="47">
        <f t="shared" si="41"/>
        <v>34304.047999999995</v>
      </c>
      <c r="AX160" s="79">
        <f t="shared" si="42"/>
        <v>163200.1709</v>
      </c>
      <c r="AY160" s="76">
        <f t="shared" si="43"/>
        <v>34304.047999999995</v>
      </c>
      <c r="AZ160" s="21">
        <f t="shared" si="44"/>
        <v>324677.15174</v>
      </c>
    </row>
    <row r="161" spans="1:52" ht="63.75" x14ac:dyDescent="0.25">
      <c r="A161" s="43">
        <v>2079097</v>
      </c>
      <c r="B161" s="43">
        <v>46886149000110</v>
      </c>
      <c r="C161" s="42" t="s">
        <v>239</v>
      </c>
      <c r="D161" s="60" t="s">
        <v>3</v>
      </c>
      <c r="E161" s="60" t="s">
        <v>238</v>
      </c>
      <c r="F161" s="60">
        <v>351020</v>
      </c>
      <c r="G161" s="60" t="s">
        <v>2</v>
      </c>
      <c r="H161" s="59" t="s">
        <v>9</v>
      </c>
      <c r="I161" s="58">
        <v>0</v>
      </c>
      <c r="J161" s="49">
        <v>10.920311999999999</v>
      </c>
      <c r="K161" s="49">
        <v>0</v>
      </c>
      <c r="L161" s="57">
        <v>0</v>
      </c>
      <c r="M161" s="49">
        <v>10.713900000000001</v>
      </c>
      <c r="N161" s="49">
        <v>0</v>
      </c>
      <c r="O161" s="56">
        <v>0</v>
      </c>
      <c r="P161" s="35">
        <f>VLOOKUP(A161,'[1]midazolam SF'!$A$2:$M$272,13,0)</f>
        <v>580</v>
      </c>
      <c r="Q161" s="47">
        <v>14.823352</v>
      </c>
      <c r="R161" s="34">
        <f t="shared" si="30"/>
        <v>8597.5441599999995</v>
      </c>
      <c r="S161" s="50">
        <f>VLOOKUP(A161,'[1]atracurio 2.5 SF'!A160:M430,13,0)</f>
        <v>0</v>
      </c>
      <c r="T161" s="49">
        <v>10.192959999999999</v>
      </c>
      <c r="U161" s="54">
        <f t="shared" si="31"/>
        <v>0</v>
      </c>
      <c r="V161" s="48">
        <f>VLOOKUP(A161,'[1]atracurio 5 SF'!A160:M430,13,0)</f>
        <v>0</v>
      </c>
      <c r="W161" s="47">
        <v>15.525040000000001</v>
      </c>
      <c r="X161" s="55">
        <f t="shared" si="32"/>
        <v>0</v>
      </c>
      <c r="Y161" s="50">
        <f>VLOOKUP(A161,'[1]rocuronio SF'!A160:M430,13,0)</f>
        <v>0</v>
      </c>
      <c r="Z161" s="49">
        <v>11.76314</v>
      </c>
      <c r="AA161" s="54">
        <f t="shared" si="33"/>
        <v>0</v>
      </c>
      <c r="AB161" s="31">
        <f t="shared" si="34"/>
        <v>8597.5441599999995</v>
      </c>
      <c r="AC161" s="50">
        <f>VLOOKUP(A161,'[1]propofol framp 20 SF'!A159:V428,22,0)</f>
        <v>0</v>
      </c>
      <c r="AD161" s="53">
        <v>8.8693000000000008</v>
      </c>
      <c r="AE161" s="49">
        <f>VLOOKUP('Relatório Compra Internacional '!A161,'[1]propofol framp 20 SF'!A160:X429,24,0)</f>
        <v>0</v>
      </c>
      <c r="AF161" s="46">
        <f t="shared" si="35"/>
        <v>0</v>
      </c>
      <c r="AG161" s="52">
        <v>580</v>
      </c>
      <c r="AH161" s="47">
        <v>15.323912999999999</v>
      </c>
      <c r="AI161" s="47">
        <v>8887.8695399999997</v>
      </c>
      <c r="AJ161" s="51">
        <f t="shared" si="36"/>
        <v>17485.413699999997</v>
      </c>
      <c r="AK161" s="50">
        <v>0</v>
      </c>
      <c r="AL161" s="49">
        <v>10.02177</v>
      </c>
      <c r="AM161" s="49">
        <v>0</v>
      </c>
      <c r="AN161" s="46">
        <f t="shared" si="37"/>
        <v>0</v>
      </c>
      <c r="AO161" s="48">
        <v>0</v>
      </c>
      <c r="AP161" s="47">
        <v>15.75999</v>
      </c>
      <c r="AQ161" s="47">
        <v>0</v>
      </c>
      <c r="AR161" s="46">
        <f t="shared" si="38"/>
        <v>0</v>
      </c>
      <c r="AS161" s="45">
        <f t="shared" si="39"/>
        <v>8887.8695399999997</v>
      </c>
      <c r="AT161" s="74">
        <f t="shared" si="40"/>
        <v>17485.413699999997</v>
      </c>
      <c r="AU161" s="67">
        <f>VLOOKUP(A161,'[2]consolidado geral (2)'!$A$103:$AC$372,29,0)</f>
        <v>0</v>
      </c>
      <c r="AV161" s="47">
        <v>9.0511999999999997</v>
      </c>
      <c r="AW161" s="47">
        <f t="shared" si="41"/>
        <v>0</v>
      </c>
      <c r="AX161" s="79">
        <f t="shared" si="42"/>
        <v>0</v>
      </c>
      <c r="AY161" s="76">
        <f t="shared" si="43"/>
        <v>0</v>
      </c>
      <c r="AZ161" s="21">
        <f t="shared" si="44"/>
        <v>17485.413699999997</v>
      </c>
    </row>
    <row r="162" spans="1:52" ht="25.5" x14ac:dyDescent="0.25">
      <c r="A162" s="43">
        <v>2079135</v>
      </c>
      <c r="B162" s="43">
        <v>72189582000107</v>
      </c>
      <c r="C162" s="42" t="s">
        <v>237</v>
      </c>
      <c r="D162" s="60" t="s">
        <v>3</v>
      </c>
      <c r="E162" s="60" t="s">
        <v>236</v>
      </c>
      <c r="F162" s="60">
        <v>355400</v>
      </c>
      <c r="G162" s="60" t="s">
        <v>2</v>
      </c>
      <c r="H162" s="59" t="s">
        <v>9</v>
      </c>
      <c r="I162" s="58">
        <v>2995</v>
      </c>
      <c r="J162" s="49">
        <v>10.920311999999999</v>
      </c>
      <c r="K162" s="49">
        <v>32706.334439999999</v>
      </c>
      <c r="L162" s="57">
        <v>1175</v>
      </c>
      <c r="M162" s="49">
        <v>10.713900000000001</v>
      </c>
      <c r="N162" s="49">
        <v>12588.8325</v>
      </c>
      <c r="O162" s="56">
        <v>45295.166939999996</v>
      </c>
      <c r="P162" s="35">
        <f>VLOOKUP(A162,'[1]midazolam SF'!$A$2:$M$272,13,0)</f>
        <v>1460</v>
      </c>
      <c r="Q162" s="47">
        <v>14.823352</v>
      </c>
      <c r="R162" s="34">
        <f t="shared" si="30"/>
        <v>21642.093919999999</v>
      </c>
      <c r="S162" s="50">
        <f>VLOOKUP(A162,'[1]atracurio 2.5 SF'!A161:M431,13,0)</f>
        <v>0</v>
      </c>
      <c r="T162" s="49">
        <v>10.192959999999999</v>
      </c>
      <c r="U162" s="54">
        <f t="shared" si="31"/>
        <v>0</v>
      </c>
      <c r="V162" s="48">
        <f>VLOOKUP(A162,'[1]atracurio 5 SF'!A161:M431,13,0)</f>
        <v>1750</v>
      </c>
      <c r="W162" s="47">
        <v>15.525040000000001</v>
      </c>
      <c r="X162" s="55">
        <f t="shared" si="32"/>
        <v>27168.82</v>
      </c>
      <c r="Y162" s="50">
        <f>VLOOKUP(A162,'[1]rocuronio SF'!A161:M431,13,0)</f>
        <v>1595</v>
      </c>
      <c r="Z162" s="49">
        <v>11.76314</v>
      </c>
      <c r="AA162" s="54">
        <f t="shared" si="33"/>
        <v>18762.208299999998</v>
      </c>
      <c r="AB162" s="31">
        <f t="shared" si="34"/>
        <v>112868.28915999999</v>
      </c>
      <c r="AC162" s="50">
        <f>VLOOKUP(A162,'[1]propofol framp 20 SF'!A160:V429,22,0)</f>
        <v>1820</v>
      </c>
      <c r="AD162" s="53">
        <v>8.8693000000000008</v>
      </c>
      <c r="AE162" s="49">
        <f>VLOOKUP('Relatório Compra Internacional '!A162,'[1]propofol framp 20 SF'!A161:X430,24,0)</f>
        <v>16142.126000000002</v>
      </c>
      <c r="AF162" s="46">
        <f t="shared" si="35"/>
        <v>61437.292939999999</v>
      </c>
      <c r="AG162" s="52">
        <v>1460</v>
      </c>
      <c r="AH162" s="47">
        <v>15.323912999999999</v>
      </c>
      <c r="AI162" s="47">
        <v>22372.912979999997</v>
      </c>
      <c r="AJ162" s="51">
        <f t="shared" si="36"/>
        <v>44015.006899999993</v>
      </c>
      <c r="AK162" s="50">
        <v>0</v>
      </c>
      <c r="AL162" s="49">
        <v>10.02177</v>
      </c>
      <c r="AM162" s="49">
        <v>0</v>
      </c>
      <c r="AN162" s="46">
        <f t="shared" si="37"/>
        <v>0</v>
      </c>
      <c r="AO162" s="48">
        <v>5090</v>
      </c>
      <c r="AP162" s="47">
        <v>15.75999</v>
      </c>
      <c r="AQ162" s="47">
        <v>80218.349100000007</v>
      </c>
      <c r="AR162" s="46">
        <f t="shared" si="38"/>
        <v>107387.1691</v>
      </c>
      <c r="AS162" s="45">
        <f t="shared" si="39"/>
        <v>118733.38808</v>
      </c>
      <c r="AT162" s="74">
        <f t="shared" si="40"/>
        <v>231601.67723999999</v>
      </c>
      <c r="AU162" s="67">
        <f>VLOOKUP(A162,'[2]consolidado geral (2)'!$A$103:$AC$372,29,0)</f>
        <v>3160</v>
      </c>
      <c r="AV162" s="47">
        <v>9.0511999999999997</v>
      </c>
      <c r="AW162" s="47">
        <f t="shared" si="41"/>
        <v>28601.791999999998</v>
      </c>
      <c r="AX162" s="79">
        <f t="shared" si="42"/>
        <v>135988.96109999999</v>
      </c>
      <c r="AY162" s="76">
        <f t="shared" si="43"/>
        <v>28601.791999999998</v>
      </c>
      <c r="AZ162" s="21">
        <f t="shared" si="44"/>
        <v>260203.46923999998</v>
      </c>
    </row>
    <row r="163" spans="1:52" ht="38.25" x14ac:dyDescent="0.25">
      <c r="A163" s="43">
        <v>2079232</v>
      </c>
      <c r="B163" s="43">
        <v>56725385000109</v>
      </c>
      <c r="C163" s="42" t="s">
        <v>235</v>
      </c>
      <c r="D163" s="60" t="s">
        <v>40</v>
      </c>
      <c r="E163" s="60" t="s">
        <v>234</v>
      </c>
      <c r="F163" s="60">
        <v>354580</v>
      </c>
      <c r="G163" s="60" t="s">
        <v>2</v>
      </c>
      <c r="H163" s="59" t="s">
        <v>9</v>
      </c>
      <c r="I163" s="58">
        <v>900</v>
      </c>
      <c r="J163" s="49">
        <v>10.920311999999999</v>
      </c>
      <c r="K163" s="49">
        <v>9828.2807999999986</v>
      </c>
      <c r="L163" s="57">
        <v>350</v>
      </c>
      <c r="M163" s="49">
        <v>10.713900000000001</v>
      </c>
      <c r="N163" s="49">
        <v>3749.8650000000002</v>
      </c>
      <c r="O163" s="56">
        <v>13578.145799999998</v>
      </c>
      <c r="P163" s="35">
        <f>VLOOKUP(A163,'[1]midazolam SF'!$A$2:$M$272,13,0)</f>
        <v>1750</v>
      </c>
      <c r="Q163" s="47">
        <v>14.823352</v>
      </c>
      <c r="R163" s="34">
        <f t="shared" si="30"/>
        <v>25940.865999999998</v>
      </c>
      <c r="S163" s="50">
        <f>VLOOKUP(A163,'[1]atracurio 2.5 SF'!A162:M432,13,0)</f>
        <v>200</v>
      </c>
      <c r="T163" s="49">
        <v>10.192959999999999</v>
      </c>
      <c r="U163" s="54">
        <f t="shared" si="31"/>
        <v>2038.5919999999999</v>
      </c>
      <c r="V163" s="48">
        <f>VLOOKUP(A163,'[1]atracurio 5 SF'!A162:M432,13,0)</f>
        <v>0</v>
      </c>
      <c r="W163" s="47">
        <v>15.525040000000001</v>
      </c>
      <c r="X163" s="55">
        <f t="shared" si="32"/>
        <v>0</v>
      </c>
      <c r="Y163" s="50">
        <f>VLOOKUP(A163,'[1]rocuronio SF'!A162:M432,13,0)</f>
        <v>480</v>
      </c>
      <c r="Z163" s="49">
        <v>11.76314</v>
      </c>
      <c r="AA163" s="54">
        <f t="shared" si="33"/>
        <v>5646.3072000000002</v>
      </c>
      <c r="AB163" s="31">
        <f t="shared" si="34"/>
        <v>47203.910999999993</v>
      </c>
      <c r="AC163" s="50">
        <f>VLOOKUP(A163,'[1]propofol framp 20 SF'!A161:V430,22,0)</f>
        <v>545</v>
      </c>
      <c r="AD163" s="53">
        <v>8.8693000000000008</v>
      </c>
      <c r="AE163" s="49">
        <f>VLOOKUP('Relatório Compra Internacional '!A163,'[1]propofol framp 20 SF'!A162:X431,24,0)</f>
        <v>4833.7685000000001</v>
      </c>
      <c r="AF163" s="46">
        <f t="shared" si="35"/>
        <v>18411.914299999997</v>
      </c>
      <c r="AG163" s="52">
        <v>1750</v>
      </c>
      <c r="AH163" s="47">
        <v>15.323912999999999</v>
      </c>
      <c r="AI163" s="47">
        <v>26816.847749999997</v>
      </c>
      <c r="AJ163" s="51">
        <f t="shared" si="36"/>
        <v>52757.713749999995</v>
      </c>
      <c r="AK163" s="50">
        <v>1300</v>
      </c>
      <c r="AL163" s="49">
        <v>10.02177</v>
      </c>
      <c r="AM163" s="49">
        <v>13028.300999999999</v>
      </c>
      <c r="AN163" s="46">
        <f t="shared" si="37"/>
        <v>15066.893</v>
      </c>
      <c r="AO163" s="48">
        <v>0</v>
      </c>
      <c r="AP163" s="47">
        <v>15.75999</v>
      </c>
      <c r="AQ163" s="47">
        <v>0</v>
      </c>
      <c r="AR163" s="46">
        <f t="shared" si="38"/>
        <v>0</v>
      </c>
      <c r="AS163" s="45">
        <f t="shared" si="39"/>
        <v>44678.917249999999</v>
      </c>
      <c r="AT163" s="74">
        <f t="shared" si="40"/>
        <v>91882.828249999991</v>
      </c>
      <c r="AU163" s="67">
        <f>VLOOKUP(A163,'[2]consolidado geral (2)'!$A$103:$AC$372,29,0)</f>
        <v>0</v>
      </c>
      <c r="AV163" s="47">
        <v>9.0511999999999997</v>
      </c>
      <c r="AW163" s="47">
        <f t="shared" si="41"/>
        <v>0</v>
      </c>
      <c r="AX163" s="79">
        <f t="shared" si="42"/>
        <v>0</v>
      </c>
      <c r="AY163" s="76">
        <f t="shared" si="43"/>
        <v>0</v>
      </c>
      <c r="AZ163" s="21">
        <f t="shared" si="44"/>
        <v>91882.828249999991</v>
      </c>
    </row>
    <row r="164" spans="1:52" ht="38.25" x14ac:dyDescent="0.25">
      <c r="A164" s="43">
        <v>2079283</v>
      </c>
      <c r="B164" s="43">
        <v>44880110000160</v>
      </c>
      <c r="C164" s="42" t="s">
        <v>233</v>
      </c>
      <c r="D164" s="60" t="s">
        <v>70</v>
      </c>
      <c r="E164" s="60" t="s">
        <v>232</v>
      </c>
      <c r="F164" s="60">
        <v>353540</v>
      </c>
      <c r="G164" s="60" t="s">
        <v>2</v>
      </c>
      <c r="H164" s="59" t="s">
        <v>9</v>
      </c>
      <c r="I164" s="58">
        <v>0</v>
      </c>
      <c r="J164" s="49">
        <v>10.920311999999999</v>
      </c>
      <c r="K164" s="49">
        <v>0</v>
      </c>
      <c r="L164" s="57">
        <v>0</v>
      </c>
      <c r="M164" s="49">
        <v>10.713900000000001</v>
      </c>
      <c r="N164" s="49">
        <v>0</v>
      </c>
      <c r="O164" s="56">
        <v>0</v>
      </c>
      <c r="P164" s="35">
        <f>VLOOKUP(A164,'[1]midazolam SF'!$A$2:$M$272,13,0)</f>
        <v>0</v>
      </c>
      <c r="Q164" s="47">
        <v>14.823352</v>
      </c>
      <c r="R164" s="34">
        <f t="shared" si="30"/>
        <v>0</v>
      </c>
      <c r="S164" s="50">
        <f>VLOOKUP(A164,'[1]atracurio 2.5 SF'!A163:M433,13,0)</f>
        <v>0</v>
      </c>
      <c r="T164" s="49">
        <v>10.192959999999999</v>
      </c>
      <c r="U164" s="54">
        <f t="shared" si="31"/>
        <v>0</v>
      </c>
      <c r="V164" s="48">
        <f>VLOOKUP(A164,'[1]atracurio 5 SF'!A163:M433,13,0)</f>
        <v>0</v>
      </c>
      <c r="W164" s="47">
        <v>15.525040000000001</v>
      </c>
      <c r="X164" s="55">
        <f t="shared" si="32"/>
        <v>0</v>
      </c>
      <c r="Y164" s="50">
        <f>VLOOKUP(A164,'[1]rocuronio SF'!A163:M433,13,0)</f>
        <v>0</v>
      </c>
      <c r="Z164" s="49">
        <v>11.76314</v>
      </c>
      <c r="AA164" s="54">
        <f t="shared" si="33"/>
        <v>0</v>
      </c>
      <c r="AB164" s="31">
        <f t="shared" si="34"/>
        <v>0</v>
      </c>
      <c r="AC164" s="50">
        <f>VLOOKUP(A164,'[1]propofol framp 20 SF'!A162:V431,22,0)</f>
        <v>0</v>
      </c>
      <c r="AD164" s="53">
        <v>8.8693000000000008</v>
      </c>
      <c r="AE164" s="49">
        <f>VLOOKUP('Relatório Compra Internacional '!A164,'[1]propofol framp 20 SF'!A163:X432,24,0)</f>
        <v>0</v>
      </c>
      <c r="AF164" s="46">
        <f t="shared" si="35"/>
        <v>0</v>
      </c>
      <c r="AG164" s="52">
        <v>0</v>
      </c>
      <c r="AH164" s="47">
        <v>15.323912999999999</v>
      </c>
      <c r="AI164" s="47">
        <v>0</v>
      </c>
      <c r="AJ164" s="51">
        <f t="shared" si="36"/>
        <v>0</v>
      </c>
      <c r="AK164" s="50">
        <v>0</v>
      </c>
      <c r="AL164" s="49">
        <v>10.02177</v>
      </c>
      <c r="AM164" s="49">
        <v>0</v>
      </c>
      <c r="AN164" s="46">
        <f t="shared" si="37"/>
        <v>0</v>
      </c>
      <c r="AO164" s="48">
        <v>0</v>
      </c>
      <c r="AP164" s="47">
        <v>15.75999</v>
      </c>
      <c r="AQ164" s="47">
        <v>0</v>
      </c>
      <c r="AR164" s="46">
        <f t="shared" si="38"/>
        <v>0</v>
      </c>
      <c r="AS164" s="45">
        <f t="shared" si="39"/>
        <v>0</v>
      </c>
      <c r="AT164" s="74">
        <f t="shared" si="40"/>
        <v>0</v>
      </c>
      <c r="AU164" s="67">
        <f>VLOOKUP(A164,'[2]consolidado geral (2)'!$A$103:$AC$372,29,0)</f>
        <v>0</v>
      </c>
      <c r="AV164" s="47">
        <v>9.0511999999999997</v>
      </c>
      <c r="AW164" s="47">
        <f t="shared" si="41"/>
        <v>0</v>
      </c>
      <c r="AX164" s="79">
        <f t="shared" si="42"/>
        <v>0</v>
      </c>
      <c r="AY164" s="76">
        <f t="shared" si="43"/>
        <v>0</v>
      </c>
      <c r="AZ164" s="21">
        <f t="shared" si="44"/>
        <v>0</v>
      </c>
    </row>
    <row r="165" spans="1:52" ht="38.25" x14ac:dyDescent="0.25">
      <c r="A165" s="43">
        <v>2079313</v>
      </c>
      <c r="B165" s="43">
        <v>45721180000139</v>
      </c>
      <c r="C165" s="42" t="s">
        <v>231</v>
      </c>
      <c r="D165" s="60" t="s">
        <v>40</v>
      </c>
      <c r="E165" s="60" t="s">
        <v>230</v>
      </c>
      <c r="F165" s="60">
        <v>350840</v>
      </c>
      <c r="G165" s="60" t="s">
        <v>2</v>
      </c>
      <c r="H165" s="59" t="s">
        <v>9</v>
      </c>
      <c r="I165" s="58">
        <v>240</v>
      </c>
      <c r="J165" s="49">
        <v>10.920311999999999</v>
      </c>
      <c r="K165" s="49">
        <v>2620.8748799999998</v>
      </c>
      <c r="L165" s="57">
        <v>95</v>
      </c>
      <c r="M165" s="49">
        <v>10.713900000000001</v>
      </c>
      <c r="N165" s="49">
        <v>1017.8205</v>
      </c>
      <c r="O165" s="56">
        <v>3638.6953800000001</v>
      </c>
      <c r="P165" s="35">
        <f>VLOOKUP(A165,'[1]midazolam SF'!$A$2:$M$272,13,0)</f>
        <v>490</v>
      </c>
      <c r="Q165" s="47">
        <v>14.823352</v>
      </c>
      <c r="R165" s="34">
        <f t="shared" si="30"/>
        <v>7263.4424799999997</v>
      </c>
      <c r="S165" s="50">
        <f>VLOOKUP(A165,'[1]atracurio 2.5 SF'!A164:M434,13,0)</f>
        <v>0</v>
      </c>
      <c r="T165" s="49">
        <v>10.192959999999999</v>
      </c>
      <c r="U165" s="54">
        <f t="shared" si="31"/>
        <v>0</v>
      </c>
      <c r="V165" s="48">
        <f>VLOOKUP(A165,'[1]atracurio 5 SF'!A164:M434,13,0)</f>
        <v>0</v>
      </c>
      <c r="W165" s="47">
        <v>15.525040000000001</v>
      </c>
      <c r="X165" s="55">
        <f t="shared" si="32"/>
        <v>0</v>
      </c>
      <c r="Y165" s="50">
        <f>VLOOKUP(A165,'[1]rocuronio SF'!A164:M434,13,0)</f>
        <v>15</v>
      </c>
      <c r="Z165" s="49">
        <v>11.76314</v>
      </c>
      <c r="AA165" s="54">
        <f t="shared" si="33"/>
        <v>176.44710000000001</v>
      </c>
      <c r="AB165" s="31">
        <f t="shared" si="34"/>
        <v>11078.584959999998</v>
      </c>
      <c r="AC165" s="50">
        <f>VLOOKUP(A165,'[1]propofol framp 20 SF'!A163:V432,22,0)</f>
        <v>145</v>
      </c>
      <c r="AD165" s="53">
        <v>8.8693000000000008</v>
      </c>
      <c r="AE165" s="49">
        <f>VLOOKUP('Relatório Compra Internacional '!A165,'[1]propofol framp 20 SF'!A164:X433,24,0)</f>
        <v>1286.0485000000001</v>
      </c>
      <c r="AF165" s="46">
        <f t="shared" si="35"/>
        <v>4924.74388</v>
      </c>
      <c r="AG165" s="52">
        <v>480</v>
      </c>
      <c r="AH165" s="47">
        <v>15.323912999999999</v>
      </c>
      <c r="AI165" s="47">
        <v>7355.4782399999995</v>
      </c>
      <c r="AJ165" s="51">
        <f t="shared" si="36"/>
        <v>14618.920719999998</v>
      </c>
      <c r="AK165" s="50">
        <v>0</v>
      </c>
      <c r="AL165" s="49">
        <v>10.02177</v>
      </c>
      <c r="AM165" s="49">
        <v>0</v>
      </c>
      <c r="AN165" s="46">
        <f t="shared" si="37"/>
        <v>0</v>
      </c>
      <c r="AO165" s="48">
        <v>0</v>
      </c>
      <c r="AP165" s="47">
        <v>15.75999</v>
      </c>
      <c r="AQ165" s="47">
        <v>0</v>
      </c>
      <c r="AR165" s="46">
        <f t="shared" si="38"/>
        <v>0</v>
      </c>
      <c r="AS165" s="45">
        <f t="shared" si="39"/>
        <v>8641.5267399999993</v>
      </c>
      <c r="AT165" s="74">
        <f t="shared" si="40"/>
        <v>19720.111699999998</v>
      </c>
      <c r="AU165" s="67">
        <f>VLOOKUP(A165,'[2]consolidado geral (2)'!$A$103:$AC$372,29,0)</f>
        <v>0</v>
      </c>
      <c r="AV165" s="47">
        <v>9.0511999999999997</v>
      </c>
      <c r="AW165" s="47">
        <f t="shared" si="41"/>
        <v>0</v>
      </c>
      <c r="AX165" s="79">
        <f t="shared" si="42"/>
        <v>0</v>
      </c>
      <c r="AY165" s="76">
        <f t="shared" si="43"/>
        <v>0</v>
      </c>
      <c r="AZ165" s="21">
        <f t="shared" si="44"/>
        <v>19720.111699999998</v>
      </c>
    </row>
    <row r="166" spans="1:52" ht="51" x14ac:dyDescent="0.25">
      <c r="A166" s="43">
        <v>2079321</v>
      </c>
      <c r="B166" s="43">
        <v>50819523000132</v>
      </c>
      <c r="C166" s="42" t="s">
        <v>229</v>
      </c>
      <c r="D166" s="60" t="s">
        <v>3</v>
      </c>
      <c r="E166" s="60" t="s">
        <v>3</v>
      </c>
      <c r="F166" s="60">
        <v>355220</v>
      </c>
      <c r="G166" s="60" t="s">
        <v>2</v>
      </c>
      <c r="H166" s="59" t="s">
        <v>9</v>
      </c>
      <c r="I166" s="58">
        <v>600</v>
      </c>
      <c r="J166" s="49">
        <v>10.920311999999999</v>
      </c>
      <c r="K166" s="49">
        <v>6552.1871999999994</v>
      </c>
      <c r="L166" s="57">
        <v>235</v>
      </c>
      <c r="M166" s="49">
        <v>10.713900000000001</v>
      </c>
      <c r="N166" s="49">
        <v>2517.7665000000002</v>
      </c>
      <c r="O166" s="56">
        <v>9069.9537</v>
      </c>
      <c r="P166" s="35">
        <f>VLOOKUP(A166,'[1]midazolam SF'!$A$2:$M$272,13,0)</f>
        <v>190</v>
      </c>
      <c r="Q166" s="47">
        <v>14.823352</v>
      </c>
      <c r="R166" s="34">
        <f t="shared" si="30"/>
        <v>2816.4368800000002</v>
      </c>
      <c r="S166" s="50">
        <f>VLOOKUP(A166,'[1]atracurio 2.5 SF'!A165:M435,13,0)</f>
        <v>0</v>
      </c>
      <c r="T166" s="49">
        <v>10.192959999999999</v>
      </c>
      <c r="U166" s="54">
        <f t="shared" si="31"/>
        <v>0</v>
      </c>
      <c r="V166" s="48">
        <f>VLOOKUP(A166,'[1]atracurio 5 SF'!A165:M435,13,0)</f>
        <v>0</v>
      </c>
      <c r="W166" s="47">
        <v>15.525040000000001</v>
      </c>
      <c r="X166" s="55">
        <f t="shared" si="32"/>
        <v>0</v>
      </c>
      <c r="Y166" s="50">
        <f>VLOOKUP(A166,'[1]rocuronio SF'!A165:M435,13,0)</f>
        <v>320</v>
      </c>
      <c r="Z166" s="49">
        <v>11.76314</v>
      </c>
      <c r="AA166" s="54">
        <f t="shared" si="33"/>
        <v>3764.2048</v>
      </c>
      <c r="AB166" s="31">
        <f t="shared" si="34"/>
        <v>15650.595379999999</v>
      </c>
      <c r="AC166" s="50">
        <f>VLOOKUP(A166,'[1]propofol framp 20 SF'!A164:V433,22,0)</f>
        <v>365</v>
      </c>
      <c r="AD166" s="53">
        <v>8.8693000000000008</v>
      </c>
      <c r="AE166" s="49">
        <f>VLOOKUP('Relatório Compra Internacional '!A166,'[1]propofol framp 20 SF'!A165:X434,24,0)</f>
        <v>3237.2945000000004</v>
      </c>
      <c r="AF166" s="46">
        <f t="shared" si="35"/>
        <v>12307.2482</v>
      </c>
      <c r="AG166" s="52">
        <v>190</v>
      </c>
      <c r="AH166" s="47">
        <v>15.323912999999999</v>
      </c>
      <c r="AI166" s="47">
        <v>2911.5434700000001</v>
      </c>
      <c r="AJ166" s="51">
        <f t="shared" si="36"/>
        <v>5727.9803499999998</v>
      </c>
      <c r="AK166" s="50">
        <v>0</v>
      </c>
      <c r="AL166" s="49">
        <v>10.02177</v>
      </c>
      <c r="AM166" s="49">
        <v>0</v>
      </c>
      <c r="AN166" s="46">
        <f t="shared" si="37"/>
        <v>0</v>
      </c>
      <c r="AO166" s="48">
        <v>0</v>
      </c>
      <c r="AP166" s="47">
        <v>15.75999</v>
      </c>
      <c r="AQ166" s="47">
        <v>0</v>
      </c>
      <c r="AR166" s="46">
        <f t="shared" si="38"/>
        <v>0</v>
      </c>
      <c r="AS166" s="45">
        <f t="shared" si="39"/>
        <v>6148.8379700000005</v>
      </c>
      <c r="AT166" s="74">
        <f t="shared" si="40"/>
        <v>21799.433349999999</v>
      </c>
      <c r="AU166" s="67">
        <f>VLOOKUP(A166,'[2]consolidado geral (2)'!$A$103:$AC$372,29,0)</f>
        <v>0</v>
      </c>
      <c r="AV166" s="47">
        <v>9.0511999999999997</v>
      </c>
      <c r="AW166" s="47">
        <f t="shared" si="41"/>
        <v>0</v>
      </c>
      <c r="AX166" s="79">
        <f t="shared" si="42"/>
        <v>0</v>
      </c>
      <c r="AY166" s="76">
        <f t="shared" si="43"/>
        <v>0</v>
      </c>
      <c r="AZ166" s="21">
        <f t="shared" si="44"/>
        <v>21799.433349999999</v>
      </c>
    </row>
    <row r="167" spans="1:52" ht="38.25" x14ac:dyDescent="0.25">
      <c r="A167" s="43">
        <v>2079348</v>
      </c>
      <c r="B167" s="43">
        <v>49376858000144</v>
      </c>
      <c r="C167" s="42" t="s">
        <v>228</v>
      </c>
      <c r="D167" s="60" t="s">
        <v>64</v>
      </c>
      <c r="E167" s="60" t="s">
        <v>227</v>
      </c>
      <c r="F167" s="60">
        <v>352010</v>
      </c>
      <c r="G167" s="60" t="s">
        <v>2</v>
      </c>
      <c r="H167" s="59" t="s">
        <v>9</v>
      </c>
      <c r="I167" s="58">
        <v>120</v>
      </c>
      <c r="J167" s="49">
        <v>10.920311999999999</v>
      </c>
      <c r="K167" s="49">
        <v>1310.4374399999999</v>
      </c>
      <c r="L167" s="57">
        <v>45</v>
      </c>
      <c r="M167" s="49">
        <v>10.713900000000001</v>
      </c>
      <c r="N167" s="49">
        <v>482.12550000000005</v>
      </c>
      <c r="O167" s="56">
        <v>1792.56294</v>
      </c>
      <c r="P167" s="35">
        <f>VLOOKUP(A167,'[1]midazolam SF'!$A$2:$M$272,13,0)</f>
        <v>110</v>
      </c>
      <c r="Q167" s="47">
        <v>14.823352</v>
      </c>
      <c r="R167" s="34">
        <f t="shared" si="30"/>
        <v>1630.56872</v>
      </c>
      <c r="S167" s="50">
        <f>VLOOKUP(A167,'[1]atracurio 2.5 SF'!A166:M436,13,0)</f>
        <v>0</v>
      </c>
      <c r="T167" s="49">
        <v>10.192959999999999</v>
      </c>
      <c r="U167" s="54">
        <f t="shared" si="31"/>
        <v>0</v>
      </c>
      <c r="V167" s="48">
        <f>VLOOKUP(A167,'[1]atracurio 5 SF'!A166:M436,13,0)</f>
        <v>540</v>
      </c>
      <c r="W167" s="47">
        <v>15.525040000000001</v>
      </c>
      <c r="X167" s="55">
        <f t="shared" si="32"/>
        <v>8383.5216</v>
      </c>
      <c r="Y167" s="50">
        <f>VLOOKUP(A167,'[1]rocuronio SF'!A166:M436,13,0)</f>
        <v>495</v>
      </c>
      <c r="Z167" s="49">
        <v>11.76314</v>
      </c>
      <c r="AA167" s="54">
        <f t="shared" si="33"/>
        <v>5822.7542999999996</v>
      </c>
      <c r="AB167" s="31">
        <f t="shared" si="34"/>
        <v>17629.40756</v>
      </c>
      <c r="AC167" s="50">
        <f>VLOOKUP(A167,'[1]propofol framp 20 SF'!A165:V434,22,0)</f>
        <v>75</v>
      </c>
      <c r="AD167" s="53">
        <v>8.8693000000000008</v>
      </c>
      <c r="AE167" s="49">
        <f>VLOOKUP('Relatório Compra Internacional '!A167,'[1]propofol framp 20 SF'!A166:X435,24,0)</f>
        <v>665.1975000000001</v>
      </c>
      <c r="AF167" s="46">
        <f t="shared" si="35"/>
        <v>2457.76044</v>
      </c>
      <c r="AG167" s="52">
        <v>100</v>
      </c>
      <c r="AH167" s="47">
        <v>15.323912999999999</v>
      </c>
      <c r="AI167" s="47">
        <v>1532.3913</v>
      </c>
      <c r="AJ167" s="51">
        <f t="shared" si="36"/>
        <v>3162.96002</v>
      </c>
      <c r="AK167" s="50">
        <v>0</v>
      </c>
      <c r="AL167" s="49">
        <v>10.02177</v>
      </c>
      <c r="AM167" s="49">
        <v>0</v>
      </c>
      <c r="AN167" s="46">
        <f t="shared" si="37"/>
        <v>0</v>
      </c>
      <c r="AO167" s="48">
        <v>1580</v>
      </c>
      <c r="AP167" s="47">
        <v>15.75999</v>
      </c>
      <c r="AQ167" s="47">
        <v>24900.784200000002</v>
      </c>
      <c r="AR167" s="46">
        <f t="shared" si="38"/>
        <v>33284.305800000002</v>
      </c>
      <c r="AS167" s="45">
        <f t="shared" si="39"/>
        <v>27098.373000000003</v>
      </c>
      <c r="AT167" s="74">
        <f t="shared" si="40"/>
        <v>44727.780559999999</v>
      </c>
      <c r="AU167" s="67">
        <f>VLOOKUP(A167,'[2]consolidado geral (2)'!$A$103:$AC$372,29,0)</f>
        <v>980</v>
      </c>
      <c r="AV167" s="47">
        <v>9.0511999999999997</v>
      </c>
      <c r="AW167" s="47">
        <f t="shared" si="41"/>
        <v>8870.1759999999995</v>
      </c>
      <c r="AX167" s="79">
        <f t="shared" si="42"/>
        <v>42154.481800000001</v>
      </c>
      <c r="AY167" s="76">
        <f t="shared" si="43"/>
        <v>8870.1759999999995</v>
      </c>
      <c r="AZ167" s="21">
        <f t="shared" si="44"/>
        <v>53597.956559999999</v>
      </c>
    </row>
    <row r="168" spans="1:52" ht="38.25" x14ac:dyDescent="0.25">
      <c r="A168" s="43">
        <v>2079461</v>
      </c>
      <c r="B168" s="43">
        <v>44435451000127</v>
      </c>
      <c r="C168" s="42" t="s">
        <v>226</v>
      </c>
      <c r="D168" s="60" t="s">
        <v>166</v>
      </c>
      <c r="E168" s="60" t="s">
        <v>225</v>
      </c>
      <c r="F168" s="60">
        <v>350810</v>
      </c>
      <c r="G168" s="60" t="s">
        <v>2</v>
      </c>
      <c r="H168" s="59" t="s">
        <v>9</v>
      </c>
      <c r="I168" s="58">
        <v>20</v>
      </c>
      <c r="J168" s="49">
        <v>10.920311999999999</v>
      </c>
      <c r="K168" s="49">
        <v>218.40623999999997</v>
      </c>
      <c r="L168" s="57">
        <v>5</v>
      </c>
      <c r="M168" s="49">
        <v>10.713900000000001</v>
      </c>
      <c r="N168" s="49">
        <v>53.569500000000005</v>
      </c>
      <c r="O168" s="56">
        <v>271.97573999999997</v>
      </c>
      <c r="P168" s="35">
        <f>VLOOKUP(A168,'[1]midazolam SF'!$A$2:$M$272,13,0)</f>
        <v>10</v>
      </c>
      <c r="Q168" s="47">
        <v>14.823352</v>
      </c>
      <c r="R168" s="34">
        <f t="shared" si="30"/>
        <v>148.23352</v>
      </c>
      <c r="S168" s="50">
        <f>VLOOKUP(A168,'[1]atracurio 2.5 SF'!A167:M437,13,0)</f>
        <v>0</v>
      </c>
      <c r="T168" s="49">
        <v>10.192959999999999</v>
      </c>
      <c r="U168" s="54">
        <f t="shared" si="31"/>
        <v>0</v>
      </c>
      <c r="V168" s="48">
        <f>VLOOKUP(A168,'[1]atracurio 5 SF'!A167:M437,13,0)</f>
        <v>0</v>
      </c>
      <c r="W168" s="47">
        <v>15.525040000000001</v>
      </c>
      <c r="X168" s="55">
        <f t="shared" si="32"/>
        <v>0</v>
      </c>
      <c r="Y168" s="50">
        <f>VLOOKUP(A168,'[1]rocuronio SF'!A167:M437,13,0)</f>
        <v>20</v>
      </c>
      <c r="Z168" s="49">
        <v>11.76314</v>
      </c>
      <c r="AA168" s="54">
        <f t="shared" si="33"/>
        <v>235.2628</v>
      </c>
      <c r="AB168" s="31">
        <f t="shared" si="34"/>
        <v>655.47205999999994</v>
      </c>
      <c r="AC168" s="50">
        <f>VLOOKUP(A168,'[1]propofol framp 20 SF'!A166:V435,22,0)</f>
        <v>10</v>
      </c>
      <c r="AD168" s="53">
        <v>8.8693000000000008</v>
      </c>
      <c r="AE168" s="49">
        <f>VLOOKUP('Relatório Compra Internacional '!A168,'[1]propofol framp 20 SF'!A167:X436,24,0)</f>
        <v>88.693000000000012</v>
      </c>
      <c r="AF168" s="46">
        <f t="shared" si="35"/>
        <v>360.66873999999996</v>
      </c>
      <c r="AG168" s="52">
        <v>0</v>
      </c>
      <c r="AH168" s="47">
        <v>15.323912999999999</v>
      </c>
      <c r="AI168" s="47">
        <v>0</v>
      </c>
      <c r="AJ168" s="51">
        <f t="shared" si="36"/>
        <v>148.23352</v>
      </c>
      <c r="AK168" s="50">
        <v>0</v>
      </c>
      <c r="AL168" s="49">
        <v>10.02177</v>
      </c>
      <c r="AM168" s="49">
        <v>0</v>
      </c>
      <c r="AN168" s="46">
        <f t="shared" si="37"/>
        <v>0</v>
      </c>
      <c r="AO168" s="48">
        <v>0</v>
      </c>
      <c r="AP168" s="47">
        <v>15.75999</v>
      </c>
      <c r="AQ168" s="47">
        <v>0</v>
      </c>
      <c r="AR168" s="46">
        <f t="shared" si="38"/>
        <v>0</v>
      </c>
      <c r="AS168" s="45">
        <f t="shared" si="39"/>
        <v>88.693000000000012</v>
      </c>
      <c r="AT168" s="74">
        <f t="shared" si="40"/>
        <v>744.16505999999993</v>
      </c>
      <c r="AU168" s="67">
        <f>VLOOKUP(A168,'[2]consolidado geral (2)'!$A$103:$AC$372,29,0)</f>
        <v>0</v>
      </c>
      <c r="AV168" s="47">
        <v>9.0511999999999997</v>
      </c>
      <c r="AW168" s="47">
        <f t="shared" si="41"/>
        <v>0</v>
      </c>
      <c r="AX168" s="79">
        <f t="shared" si="42"/>
        <v>0</v>
      </c>
      <c r="AY168" s="76">
        <f t="shared" si="43"/>
        <v>0</v>
      </c>
      <c r="AZ168" s="21">
        <f t="shared" si="44"/>
        <v>744.16505999999993</v>
      </c>
    </row>
    <row r="169" spans="1:52" ht="25.5" x14ac:dyDescent="0.25">
      <c r="A169" s="43">
        <v>2079852</v>
      </c>
      <c r="B169" s="43" t="s">
        <v>224</v>
      </c>
      <c r="C169" s="63" t="s">
        <v>223</v>
      </c>
      <c r="D169" s="60" t="s">
        <v>40</v>
      </c>
      <c r="E169" s="60" t="s">
        <v>222</v>
      </c>
      <c r="F169" s="60">
        <v>353860</v>
      </c>
      <c r="G169" s="60" t="s">
        <v>2</v>
      </c>
      <c r="H169" s="59" t="s">
        <v>9</v>
      </c>
      <c r="I169" s="58">
        <v>5</v>
      </c>
      <c r="J169" s="49">
        <v>10.920311999999999</v>
      </c>
      <c r="K169" s="49">
        <v>54.601559999999992</v>
      </c>
      <c r="L169" s="57">
        <v>0</v>
      </c>
      <c r="M169" s="49">
        <v>10.713900000000001</v>
      </c>
      <c r="N169" s="49">
        <v>0</v>
      </c>
      <c r="O169" s="56">
        <v>54.601559999999992</v>
      </c>
      <c r="P169" s="35">
        <f>VLOOKUP(A169,'[1]midazolam SF'!$A$2:$M$272,13,0)</f>
        <v>60</v>
      </c>
      <c r="Q169" s="47">
        <v>14.823352</v>
      </c>
      <c r="R169" s="34">
        <f t="shared" si="30"/>
        <v>889.40111999999999</v>
      </c>
      <c r="S169" s="50">
        <f>VLOOKUP(A169,'[1]atracurio 2.5 SF'!A168:M438,13,0)</f>
        <v>0</v>
      </c>
      <c r="T169" s="49">
        <v>10.192959999999999</v>
      </c>
      <c r="U169" s="54">
        <f t="shared" si="31"/>
        <v>0</v>
      </c>
      <c r="V169" s="48">
        <f>VLOOKUP(A169,'[1]atracurio 5 SF'!A168:M438,13,0)</f>
        <v>0</v>
      </c>
      <c r="W169" s="47">
        <v>15.525040000000001</v>
      </c>
      <c r="X169" s="55">
        <f t="shared" si="32"/>
        <v>0</v>
      </c>
      <c r="Y169" s="50">
        <f>VLOOKUP(A169,'[1]rocuronio SF'!A168:M438,13,0)</f>
        <v>15</v>
      </c>
      <c r="Z169" s="49">
        <v>11.76314</v>
      </c>
      <c r="AA169" s="54">
        <f t="shared" si="33"/>
        <v>176.44710000000001</v>
      </c>
      <c r="AB169" s="31">
        <f t="shared" si="34"/>
        <v>1120.4497799999999</v>
      </c>
      <c r="AC169" s="50">
        <f>VLOOKUP(A169,'[1]propofol framp 20 SF'!A167:V436,22,0)</f>
        <v>5</v>
      </c>
      <c r="AD169" s="53">
        <v>8.8693000000000008</v>
      </c>
      <c r="AE169" s="49">
        <f>VLOOKUP('Relatório Compra Internacional '!A169,'[1]propofol framp 20 SF'!A168:X437,24,0)</f>
        <v>44.346500000000006</v>
      </c>
      <c r="AF169" s="46">
        <f t="shared" si="35"/>
        <v>98.948059999999998</v>
      </c>
      <c r="AG169" s="52">
        <v>60</v>
      </c>
      <c r="AH169" s="47">
        <v>15.323912999999999</v>
      </c>
      <c r="AI169" s="47">
        <v>919.43477999999993</v>
      </c>
      <c r="AJ169" s="51">
        <f t="shared" si="36"/>
        <v>1808.8359</v>
      </c>
      <c r="AK169" s="50">
        <v>0</v>
      </c>
      <c r="AL169" s="49">
        <v>10.02177</v>
      </c>
      <c r="AM169" s="49">
        <v>0</v>
      </c>
      <c r="AN169" s="46">
        <f t="shared" si="37"/>
        <v>0</v>
      </c>
      <c r="AO169" s="48">
        <v>0</v>
      </c>
      <c r="AP169" s="47">
        <v>15.75999</v>
      </c>
      <c r="AQ169" s="47">
        <v>0</v>
      </c>
      <c r="AR169" s="46">
        <f t="shared" si="38"/>
        <v>0</v>
      </c>
      <c r="AS169" s="45">
        <f t="shared" si="39"/>
        <v>963.78127999999992</v>
      </c>
      <c r="AT169" s="74">
        <f t="shared" si="40"/>
        <v>2084.2310600000001</v>
      </c>
      <c r="AU169" s="67">
        <f>VLOOKUP(A169,'[2]consolidado geral (2)'!$A$103:$AC$372,29,0)</f>
        <v>0</v>
      </c>
      <c r="AV169" s="47">
        <v>9.0511999999999997</v>
      </c>
      <c r="AW169" s="47">
        <f t="shared" si="41"/>
        <v>0</v>
      </c>
      <c r="AX169" s="79">
        <f t="shared" si="42"/>
        <v>0</v>
      </c>
      <c r="AY169" s="76">
        <f t="shared" si="43"/>
        <v>0</v>
      </c>
      <c r="AZ169" s="21">
        <f t="shared" si="44"/>
        <v>2084.2310600000001</v>
      </c>
    </row>
    <row r="170" spans="1:52" ht="38.25" x14ac:dyDescent="0.25">
      <c r="A170" s="43">
        <v>2079879</v>
      </c>
      <c r="B170" s="43">
        <v>45437175000107</v>
      </c>
      <c r="C170" s="42" t="s">
        <v>221</v>
      </c>
      <c r="D170" s="60" t="s">
        <v>35</v>
      </c>
      <c r="E170" s="60" t="s">
        <v>220</v>
      </c>
      <c r="F170" s="60">
        <v>355380</v>
      </c>
      <c r="G170" s="60" t="s">
        <v>2</v>
      </c>
      <c r="H170" s="59" t="s">
        <v>9</v>
      </c>
      <c r="I170" s="58">
        <v>900</v>
      </c>
      <c r="J170" s="49">
        <v>10.920311999999999</v>
      </c>
      <c r="K170" s="49">
        <v>9828.2807999999986</v>
      </c>
      <c r="L170" s="57">
        <v>350</v>
      </c>
      <c r="M170" s="49">
        <v>10.713900000000001</v>
      </c>
      <c r="N170" s="49">
        <v>3749.8650000000002</v>
      </c>
      <c r="O170" s="56">
        <v>13578.145799999998</v>
      </c>
      <c r="P170" s="35">
        <f>VLOOKUP(A170,'[1]midazolam SF'!$A$2:$M$272,13,0)</f>
        <v>490</v>
      </c>
      <c r="Q170" s="47">
        <v>14.823352</v>
      </c>
      <c r="R170" s="34">
        <f t="shared" si="30"/>
        <v>7263.4424799999997</v>
      </c>
      <c r="S170" s="50">
        <f>VLOOKUP(A170,'[1]atracurio 2.5 SF'!A169:M439,13,0)</f>
        <v>0</v>
      </c>
      <c r="T170" s="49">
        <v>10.192959999999999</v>
      </c>
      <c r="U170" s="54">
        <f t="shared" si="31"/>
        <v>0</v>
      </c>
      <c r="V170" s="48">
        <f>VLOOKUP(A170,'[1]atracurio 5 SF'!A169:M439,13,0)</f>
        <v>0</v>
      </c>
      <c r="W170" s="47">
        <v>15.525040000000001</v>
      </c>
      <c r="X170" s="55">
        <f t="shared" si="32"/>
        <v>0</v>
      </c>
      <c r="Y170" s="50">
        <f>VLOOKUP(A170,'[1]rocuronio SF'!A169:M439,13,0)</f>
        <v>80</v>
      </c>
      <c r="Z170" s="49">
        <v>11.76314</v>
      </c>
      <c r="AA170" s="54">
        <f t="shared" si="33"/>
        <v>941.05119999999999</v>
      </c>
      <c r="AB170" s="31">
        <f t="shared" si="34"/>
        <v>21782.639479999998</v>
      </c>
      <c r="AC170" s="50">
        <f>VLOOKUP(A170,'[1]propofol framp 20 SF'!A168:V437,22,0)</f>
        <v>545</v>
      </c>
      <c r="AD170" s="53">
        <v>8.8693000000000008</v>
      </c>
      <c r="AE170" s="49">
        <f>VLOOKUP('Relatório Compra Internacional '!A170,'[1]propofol framp 20 SF'!A169:X438,24,0)</f>
        <v>4833.7685000000001</v>
      </c>
      <c r="AF170" s="46">
        <f t="shared" si="35"/>
        <v>18411.914299999997</v>
      </c>
      <c r="AG170" s="52">
        <v>480</v>
      </c>
      <c r="AH170" s="47">
        <v>15.323912999999999</v>
      </c>
      <c r="AI170" s="47">
        <v>7355.4782399999995</v>
      </c>
      <c r="AJ170" s="51">
        <f t="shared" si="36"/>
        <v>14618.920719999998</v>
      </c>
      <c r="AK170" s="50">
        <v>0</v>
      </c>
      <c r="AL170" s="49">
        <v>10.02177</v>
      </c>
      <c r="AM170" s="49">
        <v>0</v>
      </c>
      <c r="AN170" s="46">
        <f t="shared" si="37"/>
        <v>0</v>
      </c>
      <c r="AO170" s="48">
        <v>0</v>
      </c>
      <c r="AP170" s="47">
        <v>15.75999</v>
      </c>
      <c r="AQ170" s="47">
        <v>0</v>
      </c>
      <c r="AR170" s="46">
        <f t="shared" si="38"/>
        <v>0</v>
      </c>
      <c r="AS170" s="45">
        <f t="shared" si="39"/>
        <v>12189.246739999999</v>
      </c>
      <c r="AT170" s="74">
        <f t="shared" si="40"/>
        <v>33971.88622</v>
      </c>
      <c r="AU170" s="67">
        <f>VLOOKUP(A170,'[2]consolidado geral (2)'!$A$103:$AC$372,29,0)</f>
        <v>0</v>
      </c>
      <c r="AV170" s="47">
        <v>9.0511999999999997</v>
      </c>
      <c r="AW170" s="47">
        <f t="shared" si="41"/>
        <v>0</v>
      </c>
      <c r="AX170" s="79">
        <f t="shared" si="42"/>
        <v>0</v>
      </c>
      <c r="AY170" s="76">
        <f t="shared" si="43"/>
        <v>0</v>
      </c>
      <c r="AZ170" s="21">
        <f t="shared" si="44"/>
        <v>33971.88622</v>
      </c>
    </row>
    <row r="171" spans="1:52" ht="38.25" x14ac:dyDescent="0.25">
      <c r="A171" s="43">
        <v>2079917</v>
      </c>
      <c r="B171" s="43">
        <v>46959862000147</v>
      </c>
      <c r="C171" s="42" t="s">
        <v>219</v>
      </c>
      <c r="D171" s="60" t="s">
        <v>40</v>
      </c>
      <c r="E171" s="60" t="s">
        <v>218</v>
      </c>
      <c r="F171" s="60">
        <v>352730</v>
      </c>
      <c r="G171" s="60" t="s">
        <v>2</v>
      </c>
      <c r="H171" s="59" t="s">
        <v>9</v>
      </c>
      <c r="I171" s="58">
        <v>120</v>
      </c>
      <c r="J171" s="49">
        <v>10.920311999999999</v>
      </c>
      <c r="K171" s="49">
        <v>1310.4374399999999</v>
      </c>
      <c r="L171" s="57">
        <v>45</v>
      </c>
      <c r="M171" s="49">
        <v>10.713900000000001</v>
      </c>
      <c r="N171" s="49">
        <v>482.12550000000005</v>
      </c>
      <c r="O171" s="56">
        <v>1792.56294</v>
      </c>
      <c r="P171" s="35">
        <f>VLOOKUP(A171,'[1]midazolam SF'!$A$2:$M$272,13,0)</f>
        <v>490</v>
      </c>
      <c r="Q171" s="47">
        <v>14.823352</v>
      </c>
      <c r="R171" s="34">
        <f t="shared" si="30"/>
        <v>7263.4424799999997</v>
      </c>
      <c r="S171" s="50">
        <f>VLOOKUP(A171,'[1]atracurio 2.5 SF'!A170:M440,13,0)</f>
        <v>520</v>
      </c>
      <c r="T171" s="49">
        <v>10.192959999999999</v>
      </c>
      <c r="U171" s="54">
        <f t="shared" si="31"/>
        <v>5300.3391999999994</v>
      </c>
      <c r="V171" s="48">
        <f>VLOOKUP(A171,'[1]atracurio 5 SF'!A170:M440,13,0)</f>
        <v>350</v>
      </c>
      <c r="W171" s="47">
        <v>15.525040000000001</v>
      </c>
      <c r="X171" s="55">
        <f t="shared" si="32"/>
        <v>5433.7640000000001</v>
      </c>
      <c r="Y171" s="50">
        <f>VLOOKUP(A171,'[1]rocuronio SF'!A170:M440,13,0)</f>
        <v>320</v>
      </c>
      <c r="Z171" s="49">
        <v>11.76314</v>
      </c>
      <c r="AA171" s="54">
        <f t="shared" si="33"/>
        <v>3764.2048</v>
      </c>
      <c r="AB171" s="31">
        <f t="shared" si="34"/>
        <v>23554.313419999999</v>
      </c>
      <c r="AC171" s="50">
        <f>VLOOKUP(A171,'[1]propofol framp 20 SF'!A169:V438,22,0)</f>
        <v>75</v>
      </c>
      <c r="AD171" s="53">
        <v>8.8693000000000008</v>
      </c>
      <c r="AE171" s="49">
        <f>VLOOKUP('Relatório Compra Internacional '!A171,'[1]propofol framp 20 SF'!A170:X439,24,0)</f>
        <v>665.1975000000001</v>
      </c>
      <c r="AF171" s="46">
        <f t="shared" si="35"/>
        <v>2457.76044</v>
      </c>
      <c r="AG171" s="52">
        <v>480</v>
      </c>
      <c r="AH171" s="47">
        <v>15.323912999999999</v>
      </c>
      <c r="AI171" s="47">
        <v>7355.4782399999995</v>
      </c>
      <c r="AJ171" s="51">
        <f t="shared" si="36"/>
        <v>14618.920719999998</v>
      </c>
      <c r="AK171" s="50">
        <v>3480</v>
      </c>
      <c r="AL171" s="49">
        <v>10.02177</v>
      </c>
      <c r="AM171" s="49">
        <v>34875.759599999998</v>
      </c>
      <c r="AN171" s="46">
        <f t="shared" si="37"/>
        <v>40176.0988</v>
      </c>
      <c r="AO171" s="48">
        <v>1020</v>
      </c>
      <c r="AP171" s="47">
        <v>15.75999</v>
      </c>
      <c r="AQ171" s="47">
        <v>16075.1898</v>
      </c>
      <c r="AR171" s="46">
        <f t="shared" si="38"/>
        <v>21508.953799999999</v>
      </c>
      <c r="AS171" s="45">
        <f t="shared" si="39"/>
        <v>58971.625139999996</v>
      </c>
      <c r="AT171" s="74">
        <f t="shared" si="40"/>
        <v>82525.938559999995</v>
      </c>
      <c r="AU171" s="67">
        <f>VLOOKUP(A171,'[2]consolidado geral (2)'!$A$103:$AC$372,29,0)</f>
        <v>630</v>
      </c>
      <c r="AV171" s="47">
        <v>9.0511999999999997</v>
      </c>
      <c r="AW171" s="47">
        <f t="shared" si="41"/>
        <v>5702.2559999999994</v>
      </c>
      <c r="AX171" s="79">
        <f t="shared" si="42"/>
        <v>27211.209799999997</v>
      </c>
      <c r="AY171" s="76">
        <f t="shared" si="43"/>
        <v>5702.2559999999994</v>
      </c>
      <c r="AZ171" s="21">
        <f t="shared" si="44"/>
        <v>88228.194559999989</v>
      </c>
    </row>
    <row r="172" spans="1:52" ht="38.25" x14ac:dyDescent="0.25">
      <c r="A172" s="43">
        <v>2079925</v>
      </c>
      <c r="B172" s="43">
        <v>55141725000191</v>
      </c>
      <c r="C172" s="42" t="s">
        <v>217</v>
      </c>
      <c r="D172" s="60" t="s">
        <v>3</v>
      </c>
      <c r="E172" s="60" t="s">
        <v>216</v>
      </c>
      <c r="F172" s="60">
        <v>354060</v>
      </c>
      <c r="G172" s="60" t="s">
        <v>2</v>
      </c>
      <c r="H172" s="59" t="s">
        <v>9</v>
      </c>
      <c r="I172" s="58">
        <v>450</v>
      </c>
      <c r="J172" s="49">
        <v>10.920311999999999</v>
      </c>
      <c r="K172" s="49">
        <v>4914.1403999999993</v>
      </c>
      <c r="L172" s="57">
        <v>175</v>
      </c>
      <c r="M172" s="49">
        <v>10.713900000000001</v>
      </c>
      <c r="N172" s="49">
        <v>1874.9325000000001</v>
      </c>
      <c r="O172" s="56">
        <v>6789.0728999999992</v>
      </c>
      <c r="P172" s="35">
        <f>VLOOKUP(A172,'[1]midazolam SF'!$A$2:$M$272,13,0)</f>
        <v>130</v>
      </c>
      <c r="Q172" s="47">
        <v>14.823352</v>
      </c>
      <c r="R172" s="34">
        <f t="shared" si="30"/>
        <v>1927.03576</v>
      </c>
      <c r="S172" s="50">
        <f>VLOOKUP(A172,'[1]atracurio 2.5 SF'!A171:M441,13,0)</f>
        <v>0</v>
      </c>
      <c r="T172" s="49">
        <v>10.192959999999999</v>
      </c>
      <c r="U172" s="54">
        <f t="shared" si="31"/>
        <v>0</v>
      </c>
      <c r="V172" s="48">
        <f>VLOOKUP(A172,'[1]atracurio 5 SF'!A171:M441,13,0)</f>
        <v>0</v>
      </c>
      <c r="W172" s="47">
        <v>15.525040000000001</v>
      </c>
      <c r="X172" s="55">
        <f t="shared" si="32"/>
        <v>0</v>
      </c>
      <c r="Y172" s="50">
        <f>VLOOKUP(A172,'[1]rocuronio SF'!A171:M441,13,0)</f>
        <v>240</v>
      </c>
      <c r="Z172" s="49">
        <v>11.76314</v>
      </c>
      <c r="AA172" s="54">
        <f t="shared" si="33"/>
        <v>2823.1536000000001</v>
      </c>
      <c r="AB172" s="31">
        <f t="shared" si="34"/>
        <v>11539.26226</v>
      </c>
      <c r="AC172" s="50">
        <f>VLOOKUP(A172,'[1]propofol framp 20 SF'!A170:V439,22,0)</f>
        <v>275</v>
      </c>
      <c r="AD172" s="53">
        <v>8.8693000000000008</v>
      </c>
      <c r="AE172" s="49">
        <f>VLOOKUP('Relatório Compra Internacional '!A172,'[1]propofol framp 20 SF'!A171:X440,24,0)</f>
        <v>2439.0575000000003</v>
      </c>
      <c r="AF172" s="46">
        <f t="shared" si="35"/>
        <v>9228.1304</v>
      </c>
      <c r="AG172" s="52">
        <v>120</v>
      </c>
      <c r="AH172" s="47">
        <v>15.323912999999999</v>
      </c>
      <c r="AI172" s="47">
        <v>1838.8695599999999</v>
      </c>
      <c r="AJ172" s="51">
        <f t="shared" si="36"/>
        <v>3765.9053199999998</v>
      </c>
      <c r="AK172" s="50">
        <v>0</v>
      </c>
      <c r="AL172" s="49">
        <v>10.02177</v>
      </c>
      <c r="AM172" s="49">
        <v>0</v>
      </c>
      <c r="AN172" s="46">
        <f t="shared" si="37"/>
        <v>0</v>
      </c>
      <c r="AO172" s="48">
        <v>0</v>
      </c>
      <c r="AP172" s="47">
        <v>15.75999</v>
      </c>
      <c r="AQ172" s="47">
        <v>0</v>
      </c>
      <c r="AR172" s="46">
        <f t="shared" si="38"/>
        <v>0</v>
      </c>
      <c r="AS172" s="45">
        <f t="shared" si="39"/>
        <v>4277.92706</v>
      </c>
      <c r="AT172" s="74">
        <f t="shared" si="40"/>
        <v>15817.189319999999</v>
      </c>
      <c r="AU172" s="67">
        <f>VLOOKUP(A172,'[2]consolidado geral (2)'!$A$103:$AC$372,29,0)</f>
        <v>0</v>
      </c>
      <c r="AV172" s="47">
        <v>9.0511999999999997</v>
      </c>
      <c r="AW172" s="47">
        <f t="shared" si="41"/>
        <v>0</v>
      </c>
      <c r="AX172" s="79">
        <f t="shared" si="42"/>
        <v>0</v>
      </c>
      <c r="AY172" s="76">
        <f t="shared" si="43"/>
        <v>0</v>
      </c>
      <c r="AZ172" s="21">
        <f t="shared" si="44"/>
        <v>15817.189319999999</v>
      </c>
    </row>
    <row r="173" spans="1:52" ht="51" x14ac:dyDescent="0.25">
      <c r="A173" s="43">
        <v>2079976</v>
      </c>
      <c r="B173" s="43">
        <v>51332658000131</v>
      </c>
      <c r="C173" s="42" t="s">
        <v>215</v>
      </c>
      <c r="D173" s="60" t="s">
        <v>35</v>
      </c>
      <c r="E173" s="60" t="s">
        <v>214</v>
      </c>
      <c r="F173" s="60">
        <v>352640</v>
      </c>
      <c r="G173" s="60" t="s">
        <v>2</v>
      </c>
      <c r="H173" s="59" t="s">
        <v>9</v>
      </c>
      <c r="I173" s="58">
        <v>0</v>
      </c>
      <c r="J173" s="49">
        <v>10.920311999999999</v>
      </c>
      <c r="K173" s="49">
        <v>0</v>
      </c>
      <c r="L173" s="57">
        <v>0</v>
      </c>
      <c r="M173" s="49">
        <v>10.713900000000001</v>
      </c>
      <c r="N173" s="49">
        <v>0</v>
      </c>
      <c r="O173" s="56">
        <v>0</v>
      </c>
      <c r="P173" s="35">
        <f>VLOOKUP(A173,'[1]midazolam SF'!$A$2:$M$272,13,0)</f>
        <v>190</v>
      </c>
      <c r="Q173" s="47">
        <v>14.823352</v>
      </c>
      <c r="R173" s="34">
        <f t="shared" si="30"/>
        <v>2816.4368800000002</v>
      </c>
      <c r="S173" s="50">
        <f>VLOOKUP(A173,'[1]atracurio 2.5 SF'!A172:M442,13,0)</f>
        <v>0</v>
      </c>
      <c r="T173" s="49">
        <v>10.192959999999999</v>
      </c>
      <c r="U173" s="54">
        <f t="shared" si="31"/>
        <v>0</v>
      </c>
      <c r="V173" s="48">
        <f>VLOOKUP(A173,'[1]atracurio 5 SF'!A172:M442,13,0)</f>
        <v>0</v>
      </c>
      <c r="W173" s="47">
        <v>15.525040000000001</v>
      </c>
      <c r="X173" s="55">
        <f t="shared" si="32"/>
        <v>0</v>
      </c>
      <c r="Y173" s="50">
        <f>VLOOKUP(A173,'[1]rocuronio SF'!A172:M442,13,0)</f>
        <v>795</v>
      </c>
      <c r="Z173" s="49">
        <v>11.76314</v>
      </c>
      <c r="AA173" s="54">
        <f t="shared" si="33"/>
        <v>9351.6962999999996</v>
      </c>
      <c r="AB173" s="31">
        <f t="shared" si="34"/>
        <v>12168.133180000001</v>
      </c>
      <c r="AC173" s="50">
        <f>VLOOKUP(A173,'[1]propofol framp 20 SF'!A171:V440,22,0)</f>
        <v>0</v>
      </c>
      <c r="AD173" s="53">
        <v>8.8693000000000008</v>
      </c>
      <c r="AE173" s="49">
        <f>VLOOKUP('Relatório Compra Internacional '!A173,'[1]propofol framp 20 SF'!A172:X441,24,0)</f>
        <v>0</v>
      </c>
      <c r="AF173" s="46">
        <f t="shared" si="35"/>
        <v>0</v>
      </c>
      <c r="AG173" s="52">
        <v>190</v>
      </c>
      <c r="AH173" s="47">
        <v>15.323912999999999</v>
      </c>
      <c r="AI173" s="47">
        <v>2911.5434700000001</v>
      </c>
      <c r="AJ173" s="51">
        <f t="shared" si="36"/>
        <v>5727.9803499999998</v>
      </c>
      <c r="AK173" s="50">
        <v>0</v>
      </c>
      <c r="AL173" s="49">
        <v>10.02177</v>
      </c>
      <c r="AM173" s="49">
        <v>0</v>
      </c>
      <c r="AN173" s="46">
        <f t="shared" si="37"/>
        <v>0</v>
      </c>
      <c r="AO173" s="48">
        <v>0</v>
      </c>
      <c r="AP173" s="47">
        <v>15.75999</v>
      </c>
      <c r="AQ173" s="47">
        <v>0</v>
      </c>
      <c r="AR173" s="46">
        <f t="shared" si="38"/>
        <v>0</v>
      </c>
      <c r="AS173" s="45">
        <f t="shared" si="39"/>
        <v>2911.5434700000001</v>
      </c>
      <c r="AT173" s="74">
        <f t="shared" si="40"/>
        <v>15079.676650000001</v>
      </c>
      <c r="AU173" s="67">
        <f>VLOOKUP(A173,'[2]consolidado geral (2)'!$A$103:$AC$372,29,0)</f>
        <v>0</v>
      </c>
      <c r="AV173" s="47">
        <v>9.0511999999999997</v>
      </c>
      <c r="AW173" s="47">
        <f t="shared" si="41"/>
        <v>0</v>
      </c>
      <c r="AX173" s="79">
        <f t="shared" si="42"/>
        <v>0</v>
      </c>
      <c r="AY173" s="76">
        <f t="shared" si="43"/>
        <v>0</v>
      </c>
      <c r="AZ173" s="21">
        <f t="shared" si="44"/>
        <v>15079.676650000001</v>
      </c>
    </row>
    <row r="174" spans="1:52" ht="76.5" x14ac:dyDescent="0.25">
      <c r="A174" s="43">
        <v>2080052</v>
      </c>
      <c r="B174" s="43">
        <v>52543766000116</v>
      </c>
      <c r="C174" s="42" t="s">
        <v>213</v>
      </c>
      <c r="D174" s="60" t="s">
        <v>16</v>
      </c>
      <c r="E174" s="60" t="s">
        <v>212</v>
      </c>
      <c r="F174" s="60">
        <v>353060</v>
      </c>
      <c r="G174" s="60" t="s">
        <v>2</v>
      </c>
      <c r="H174" s="59" t="s">
        <v>9</v>
      </c>
      <c r="I174" s="58">
        <v>250</v>
      </c>
      <c r="J174" s="49">
        <v>10.920311999999999</v>
      </c>
      <c r="K174" s="49">
        <v>2730.078</v>
      </c>
      <c r="L174" s="57">
        <v>95</v>
      </c>
      <c r="M174" s="49">
        <v>10.713900000000001</v>
      </c>
      <c r="N174" s="49">
        <v>1017.8205</v>
      </c>
      <c r="O174" s="56">
        <v>3747.8985000000002</v>
      </c>
      <c r="P174" s="35">
        <f>VLOOKUP(A174,'[1]midazolam SF'!$A$2:$M$272,13,0)</f>
        <v>70</v>
      </c>
      <c r="Q174" s="47">
        <v>14.823352</v>
      </c>
      <c r="R174" s="34">
        <f t="shared" si="30"/>
        <v>1037.63464</v>
      </c>
      <c r="S174" s="50">
        <f>VLOOKUP(A174,'[1]atracurio 2.5 SF'!A173:M443,13,0)</f>
        <v>20</v>
      </c>
      <c r="T174" s="49">
        <v>10.192959999999999</v>
      </c>
      <c r="U174" s="54">
        <f t="shared" si="31"/>
        <v>203.85919999999999</v>
      </c>
      <c r="V174" s="48">
        <f>VLOOKUP(A174,'[1]atracurio 5 SF'!A173:M443,13,0)</f>
        <v>0</v>
      </c>
      <c r="W174" s="47">
        <v>15.525040000000001</v>
      </c>
      <c r="X174" s="55">
        <f t="shared" si="32"/>
        <v>0</v>
      </c>
      <c r="Y174" s="50">
        <f>VLOOKUP(A174,'[1]rocuronio SF'!A173:M443,13,0)</f>
        <v>10</v>
      </c>
      <c r="Z174" s="49">
        <v>11.76314</v>
      </c>
      <c r="AA174" s="54">
        <f t="shared" si="33"/>
        <v>117.6314</v>
      </c>
      <c r="AB174" s="31">
        <f t="shared" si="34"/>
        <v>5107.0237400000005</v>
      </c>
      <c r="AC174" s="50">
        <f>VLOOKUP(A174,'[1]propofol framp 20 SF'!A172:V441,22,0)</f>
        <v>150</v>
      </c>
      <c r="AD174" s="53">
        <v>8.8693000000000008</v>
      </c>
      <c r="AE174" s="49">
        <f>VLOOKUP('Relatório Compra Internacional '!A174,'[1]propofol framp 20 SF'!A173:X442,24,0)</f>
        <v>1330.3950000000002</v>
      </c>
      <c r="AF174" s="46">
        <f t="shared" si="35"/>
        <v>5078.2935000000007</v>
      </c>
      <c r="AG174" s="52">
        <v>70</v>
      </c>
      <c r="AH174" s="47">
        <v>15.323912999999999</v>
      </c>
      <c r="AI174" s="47">
        <v>1072.67391</v>
      </c>
      <c r="AJ174" s="51">
        <f t="shared" si="36"/>
        <v>2110.3085499999997</v>
      </c>
      <c r="AK174" s="50">
        <v>66</v>
      </c>
      <c r="AL174" s="49">
        <v>10.02177</v>
      </c>
      <c r="AM174" s="49">
        <v>661.43682000000001</v>
      </c>
      <c r="AN174" s="46">
        <f t="shared" si="37"/>
        <v>865.29602</v>
      </c>
      <c r="AO174" s="48">
        <v>0</v>
      </c>
      <c r="AP174" s="47">
        <v>15.75999</v>
      </c>
      <c r="AQ174" s="47">
        <v>0</v>
      </c>
      <c r="AR174" s="46">
        <f t="shared" si="38"/>
        <v>0</v>
      </c>
      <c r="AS174" s="45">
        <f t="shared" si="39"/>
        <v>3064.5057299999999</v>
      </c>
      <c r="AT174" s="74">
        <f t="shared" si="40"/>
        <v>8171.5294700000004</v>
      </c>
      <c r="AU174" s="67">
        <f>VLOOKUP(A174,'[2]consolidado geral (2)'!$A$103:$AC$372,29,0)</f>
        <v>0</v>
      </c>
      <c r="AV174" s="47">
        <v>9.0511999999999997</v>
      </c>
      <c r="AW174" s="47">
        <f t="shared" si="41"/>
        <v>0</v>
      </c>
      <c r="AX174" s="79">
        <f t="shared" si="42"/>
        <v>0</v>
      </c>
      <c r="AY174" s="76">
        <f t="shared" si="43"/>
        <v>0</v>
      </c>
      <c r="AZ174" s="21">
        <f t="shared" si="44"/>
        <v>8171.5294700000004</v>
      </c>
    </row>
    <row r="175" spans="1:52" ht="25.5" x14ac:dyDescent="0.25">
      <c r="A175" s="43">
        <v>2080184</v>
      </c>
      <c r="B175" s="43">
        <v>46634440000100</v>
      </c>
      <c r="C175" s="42" t="s">
        <v>211</v>
      </c>
      <c r="D175" s="60" t="s">
        <v>3</v>
      </c>
      <c r="E175" s="60" t="s">
        <v>210</v>
      </c>
      <c r="F175" s="60">
        <v>352390</v>
      </c>
      <c r="G175" s="60" t="s">
        <v>2</v>
      </c>
      <c r="H175" s="59" t="s">
        <v>9</v>
      </c>
      <c r="I175" s="58">
        <v>1600</v>
      </c>
      <c r="J175" s="49">
        <v>10.920311999999999</v>
      </c>
      <c r="K175" s="49">
        <v>17472.499199999998</v>
      </c>
      <c r="L175" s="57">
        <v>630</v>
      </c>
      <c r="M175" s="49">
        <v>10.713900000000001</v>
      </c>
      <c r="N175" s="49">
        <v>6749.7570000000005</v>
      </c>
      <c r="O175" s="56">
        <v>24222.2562</v>
      </c>
      <c r="P175" s="35">
        <f>VLOOKUP(A175,'[1]midazolam SF'!$A$2:$M$272,13,0)</f>
        <v>520</v>
      </c>
      <c r="Q175" s="47">
        <v>14.823352</v>
      </c>
      <c r="R175" s="34">
        <f t="shared" si="30"/>
        <v>7708.1430399999999</v>
      </c>
      <c r="S175" s="50">
        <f>VLOOKUP(A175,'[1]atracurio 2.5 SF'!A174:M444,13,0)</f>
        <v>0</v>
      </c>
      <c r="T175" s="49">
        <v>10.192959999999999</v>
      </c>
      <c r="U175" s="54">
        <f t="shared" si="31"/>
        <v>0</v>
      </c>
      <c r="V175" s="48">
        <f>VLOOKUP(A175,'[1]atracurio 5 SF'!A174:M444,13,0)</f>
        <v>420</v>
      </c>
      <c r="W175" s="47">
        <v>15.525040000000001</v>
      </c>
      <c r="X175" s="55">
        <f t="shared" si="32"/>
        <v>6520.5168000000003</v>
      </c>
      <c r="Y175" s="50">
        <f>VLOOKUP(A175,'[1]rocuronio SF'!A174:M444,13,0)</f>
        <v>385</v>
      </c>
      <c r="Z175" s="49">
        <v>11.76314</v>
      </c>
      <c r="AA175" s="54">
        <f t="shared" si="33"/>
        <v>4528.8089</v>
      </c>
      <c r="AB175" s="31">
        <f t="shared" si="34"/>
        <v>42979.72494</v>
      </c>
      <c r="AC175" s="50">
        <f>VLOOKUP(A175,'[1]propofol framp 20 SF'!A173:V442,22,0)</f>
        <v>975</v>
      </c>
      <c r="AD175" s="53">
        <v>8.8693000000000008</v>
      </c>
      <c r="AE175" s="49">
        <f>VLOOKUP('Relatório Compra Internacional '!A175,'[1]propofol framp 20 SF'!A174:X443,24,0)</f>
        <v>8647.567500000001</v>
      </c>
      <c r="AF175" s="46">
        <f t="shared" si="35"/>
        <v>32869.823700000001</v>
      </c>
      <c r="AG175" s="52">
        <v>520</v>
      </c>
      <c r="AH175" s="47">
        <v>15.323912999999999</v>
      </c>
      <c r="AI175" s="47">
        <v>7968.4347599999992</v>
      </c>
      <c r="AJ175" s="51">
        <f t="shared" si="36"/>
        <v>15676.577799999999</v>
      </c>
      <c r="AK175" s="50">
        <v>0</v>
      </c>
      <c r="AL175" s="49">
        <v>10.02177</v>
      </c>
      <c r="AM175" s="49">
        <v>0</v>
      </c>
      <c r="AN175" s="46">
        <f t="shared" si="37"/>
        <v>0</v>
      </c>
      <c r="AO175" s="48">
        <v>1220</v>
      </c>
      <c r="AP175" s="47">
        <v>15.75999</v>
      </c>
      <c r="AQ175" s="47">
        <v>19227.1878</v>
      </c>
      <c r="AR175" s="46">
        <f t="shared" si="38"/>
        <v>25747.704600000001</v>
      </c>
      <c r="AS175" s="45">
        <f t="shared" si="39"/>
        <v>35843.190060000001</v>
      </c>
      <c r="AT175" s="74">
        <f t="shared" si="40"/>
        <v>78822.915000000008</v>
      </c>
      <c r="AU175" s="67">
        <f>VLOOKUP(A175,'[2]consolidado geral (2)'!$A$103:$AC$372,29,0)</f>
        <v>760</v>
      </c>
      <c r="AV175" s="47">
        <v>9.0511999999999997</v>
      </c>
      <c r="AW175" s="47">
        <f t="shared" si="41"/>
        <v>6878.9119999999994</v>
      </c>
      <c r="AX175" s="79">
        <f t="shared" si="42"/>
        <v>32626.616600000001</v>
      </c>
      <c r="AY175" s="76">
        <f t="shared" si="43"/>
        <v>6878.9119999999994</v>
      </c>
      <c r="AZ175" s="21">
        <f t="shared" si="44"/>
        <v>85701.827000000005</v>
      </c>
    </row>
    <row r="176" spans="1:52" ht="25.5" x14ac:dyDescent="0.25">
      <c r="A176" s="43">
        <v>2080354</v>
      </c>
      <c r="B176" s="43">
        <v>58194622000188</v>
      </c>
      <c r="C176" s="42" t="s">
        <v>209</v>
      </c>
      <c r="D176" s="60" t="s">
        <v>6</v>
      </c>
      <c r="E176" s="60" t="s">
        <v>5</v>
      </c>
      <c r="F176" s="60">
        <v>354850</v>
      </c>
      <c r="G176" s="60" t="s">
        <v>2</v>
      </c>
      <c r="H176" s="59" t="s">
        <v>9</v>
      </c>
      <c r="I176" s="58">
        <v>755</v>
      </c>
      <c r="J176" s="49">
        <v>10.920311999999999</v>
      </c>
      <c r="K176" s="49">
        <v>8244.8355599999995</v>
      </c>
      <c r="L176" s="57">
        <v>295</v>
      </c>
      <c r="M176" s="49">
        <v>10.713900000000001</v>
      </c>
      <c r="N176" s="49">
        <v>3160.6005</v>
      </c>
      <c r="O176" s="56">
        <v>11405.43606</v>
      </c>
      <c r="P176" s="35">
        <f>VLOOKUP(A176,'[1]midazolam SF'!$A$2:$M$272,13,0)</f>
        <v>190</v>
      </c>
      <c r="Q176" s="47">
        <v>14.823352</v>
      </c>
      <c r="R176" s="34">
        <f t="shared" si="30"/>
        <v>2816.4368800000002</v>
      </c>
      <c r="S176" s="50">
        <f>VLOOKUP(A176,'[1]atracurio 2.5 SF'!A175:M445,13,0)</f>
        <v>170</v>
      </c>
      <c r="T176" s="49">
        <v>10.192959999999999</v>
      </c>
      <c r="U176" s="54">
        <f t="shared" si="31"/>
        <v>1732.8031999999998</v>
      </c>
      <c r="V176" s="48">
        <f>VLOOKUP(A176,'[1]atracurio 5 SF'!A175:M445,13,0)</f>
        <v>120</v>
      </c>
      <c r="W176" s="47">
        <v>15.525040000000001</v>
      </c>
      <c r="X176" s="55">
        <f t="shared" si="32"/>
        <v>1863.0048000000002</v>
      </c>
      <c r="Y176" s="50">
        <f>VLOOKUP(A176,'[1]rocuronio SF'!A175:M445,13,0)</f>
        <v>135</v>
      </c>
      <c r="Z176" s="49">
        <v>11.76314</v>
      </c>
      <c r="AA176" s="54">
        <f t="shared" si="33"/>
        <v>1588.0238999999999</v>
      </c>
      <c r="AB176" s="31">
        <f t="shared" si="34"/>
        <v>19405.704840000002</v>
      </c>
      <c r="AC176" s="50">
        <f>VLOOKUP(A176,'[1]propofol framp 20 SF'!A174:V443,22,0)</f>
        <v>460</v>
      </c>
      <c r="AD176" s="53">
        <v>8.8693000000000008</v>
      </c>
      <c r="AE176" s="49">
        <f>VLOOKUP('Relatório Compra Internacional '!A176,'[1]propofol framp 20 SF'!A175:X444,24,0)</f>
        <v>4079.8780000000006</v>
      </c>
      <c r="AF176" s="46">
        <f t="shared" si="35"/>
        <v>15485.314060000001</v>
      </c>
      <c r="AG176" s="52">
        <v>190</v>
      </c>
      <c r="AH176" s="47">
        <v>15.323912999999999</v>
      </c>
      <c r="AI176" s="47">
        <v>2911.5434700000001</v>
      </c>
      <c r="AJ176" s="51">
        <f t="shared" si="36"/>
        <v>5727.9803499999998</v>
      </c>
      <c r="AK176" s="50">
        <v>1150</v>
      </c>
      <c r="AL176" s="49">
        <v>10.02177</v>
      </c>
      <c r="AM176" s="49">
        <v>11525.0355</v>
      </c>
      <c r="AN176" s="46">
        <f t="shared" si="37"/>
        <v>13257.8387</v>
      </c>
      <c r="AO176" s="48">
        <v>340</v>
      </c>
      <c r="AP176" s="47">
        <v>15.75999</v>
      </c>
      <c r="AQ176" s="47">
        <v>5358.3966</v>
      </c>
      <c r="AR176" s="46">
        <f t="shared" si="38"/>
        <v>7221.4014000000006</v>
      </c>
      <c r="AS176" s="45">
        <f t="shared" si="39"/>
        <v>23874.853569999999</v>
      </c>
      <c r="AT176" s="74">
        <f t="shared" si="40"/>
        <v>43280.558409999998</v>
      </c>
      <c r="AU176" s="67">
        <f>VLOOKUP(A176,'[2]consolidado geral (2)'!$A$103:$AC$372,29,0)</f>
        <v>200</v>
      </c>
      <c r="AV176" s="47">
        <v>9.0511999999999997</v>
      </c>
      <c r="AW176" s="47">
        <f t="shared" si="41"/>
        <v>1810.24</v>
      </c>
      <c r="AX176" s="79">
        <f t="shared" si="42"/>
        <v>9031.6414000000004</v>
      </c>
      <c r="AY176" s="76">
        <f t="shared" si="43"/>
        <v>1810.24</v>
      </c>
      <c r="AZ176" s="21">
        <f t="shared" si="44"/>
        <v>45090.798409999996</v>
      </c>
    </row>
    <row r="177" spans="1:52" ht="38.25" x14ac:dyDescent="0.25">
      <c r="A177" s="43">
        <v>2080362</v>
      </c>
      <c r="B177" s="43" t="s">
        <v>208</v>
      </c>
      <c r="C177" s="42" t="s">
        <v>207</v>
      </c>
      <c r="D177" s="60" t="s">
        <v>31</v>
      </c>
      <c r="E177" s="60" t="s">
        <v>206</v>
      </c>
      <c r="F177" s="60">
        <v>352070</v>
      </c>
      <c r="G177" s="60" t="s">
        <v>2</v>
      </c>
      <c r="H177" s="59" t="s">
        <v>9</v>
      </c>
      <c r="I177" s="58">
        <v>0</v>
      </c>
      <c r="J177" s="49">
        <v>10.920311999999999</v>
      </c>
      <c r="K177" s="49">
        <v>0</v>
      </c>
      <c r="L177" s="57">
        <v>0</v>
      </c>
      <c r="M177" s="49">
        <v>10.713900000000001</v>
      </c>
      <c r="N177" s="49">
        <v>0</v>
      </c>
      <c r="O177" s="56">
        <v>0</v>
      </c>
      <c r="P177" s="35">
        <f>VLOOKUP(A177,'[1]midazolam SF'!$A$2:$M$272,13,0)</f>
        <v>10</v>
      </c>
      <c r="Q177" s="47">
        <v>14.823352</v>
      </c>
      <c r="R177" s="34">
        <f t="shared" si="30"/>
        <v>148.23352</v>
      </c>
      <c r="S177" s="50">
        <f>VLOOKUP(A177,'[1]atracurio 2.5 SF'!A176:M446,13,0)</f>
        <v>20</v>
      </c>
      <c r="T177" s="49">
        <v>10.192959999999999</v>
      </c>
      <c r="U177" s="54">
        <f t="shared" si="31"/>
        <v>203.85919999999999</v>
      </c>
      <c r="V177" s="48">
        <f>VLOOKUP(A177,'[1]atracurio 5 SF'!A176:M446,13,0)</f>
        <v>0</v>
      </c>
      <c r="W177" s="47">
        <v>15.525040000000001</v>
      </c>
      <c r="X177" s="55">
        <f t="shared" si="32"/>
        <v>0</v>
      </c>
      <c r="Y177" s="50">
        <f>VLOOKUP(A177,'[1]rocuronio SF'!A176:M446,13,0)</f>
        <v>0</v>
      </c>
      <c r="Z177" s="49">
        <v>11.76314</v>
      </c>
      <c r="AA177" s="54">
        <f t="shared" si="33"/>
        <v>0</v>
      </c>
      <c r="AB177" s="31">
        <f t="shared" si="34"/>
        <v>352.09271999999999</v>
      </c>
      <c r="AC177" s="50">
        <f>VLOOKUP(A177,'[1]propofol framp 20 SF'!A175:V444,22,0)</f>
        <v>0</v>
      </c>
      <c r="AD177" s="53">
        <v>8.8693000000000008</v>
      </c>
      <c r="AE177" s="49">
        <f>VLOOKUP('Relatório Compra Internacional '!A177,'[1]propofol framp 20 SF'!A176:X445,24,0)</f>
        <v>0</v>
      </c>
      <c r="AF177" s="46">
        <f t="shared" si="35"/>
        <v>0</v>
      </c>
      <c r="AG177" s="52">
        <v>10</v>
      </c>
      <c r="AH177" s="47">
        <v>15.323912999999999</v>
      </c>
      <c r="AI177" s="47">
        <v>153.23912999999999</v>
      </c>
      <c r="AJ177" s="51">
        <f t="shared" si="36"/>
        <v>301.47264999999999</v>
      </c>
      <c r="AK177" s="50">
        <v>30</v>
      </c>
      <c r="AL177" s="49">
        <v>10.02177</v>
      </c>
      <c r="AM177" s="49">
        <v>300.65309999999999</v>
      </c>
      <c r="AN177" s="46">
        <f t="shared" si="37"/>
        <v>504.51229999999998</v>
      </c>
      <c r="AO177" s="48">
        <v>0</v>
      </c>
      <c r="AP177" s="47">
        <v>15.75999</v>
      </c>
      <c r="AQ177" s="47">
        <v>0</v>
      </c>
      <c r="AR177" s="46">
        <f t="shared" si="38"/>
        <v>0</v>
      </c>
      <c r="AS177" s="45">
        <f t="shared" si="39"/>
        <v>453.89222999999998</v>
      </c>
      <c r="AT177" s="74">
        <f t="shared" si="40"/>
        <v>805.98495000000003</v>
      </c>
      <c r="AU177" s="67">
        <f>VLOOKUP(A177,'[2]consolidado geral (2)'!$A$103:$AC$372,29,0)</f>
        <v>0</v>
      </c>
      <c r="AV177" s="47">
        <v>9.0511999999999997</v>
      </c>
      <c r="AW177" s="47">
        <f t="shared" si="41"/>
        <v>0</v>
      </c>
      <c r="AX177" s="79">
        <f t="shared" si="42"/>
        <v>0</v>
      </c>
      <c r="AY177" s="76">
        <f t="shared" si="43"/>
        <v>0</v>
      </c>
      <c r="AZ177" s="21">
        <f t="shared" si="44"/>
        <v>805.98495000000003</v>
      </c>
    </row>
    <row r="178" spans="1:52" ht="38.25" x14ac:dyDescent="0.25">
      <c r="A178" s="43">
        <v>2080400</v>
      </c>
      <c r="B178" s="43">
        <v>55990451000105</v>
      </c>
      <c r="C178" s="42" t="s">
        <v>205</v>
      </c>
      <c r="D178" s="60" t="s">
        <v>83</v>
      </c>
      <c r="E178" s="60" t="s">
        <v>112</v>
      </c>
      <c r="F178" s="60">
        <v>354340</v>
      </c>
      <c r="G178" s="60" t="s">
        <v>2</v>
      </c>
      <c r="H178" s="59" t="s">
        <v>9</v>
      </c>
      <c r="I178" s="58">
        <v>300</v>
      </c>
      <c r="J178" s="49">
        <v>10.920311999999999</v>
      </c>
      <c r="K178" s="49">
        <v>3276.0935999999997</v>
      </c>
      <c r="L178" s="57">
        <v>115</v>
      </c>
      <c r="M178" s="49">
        <v>10.713900000000001</v>
      </c>
      <c r="N178" s="49">
        <v>1232.0985000000001</v>
      </c>
      <c r="O178" s="56">
        <v>4508.1921000000002</v>
      </c>
      <c r="P178" s="35">
        <f>VLOOKUP(A178,'[1]midazolam SF'!$A$2:$M$272,13,0)</f>
        <v>1460</v>
      </c>
      <c r="Q178" s="47">
        <v>14.823352</v>
      </c>
      <c r="R178" s="34">
        <f t="shared" si="30"/>
        <v>21642.093919999999</v>
      </c>
      <c r="S178" s="50">
        <f>VLOOKUP(A178,'[1]atracurio 2.5 SF'!A177:M447,13,0)</f>
        <v>0</v>
      </c>
      <c r="T178" s="49">
        <v>10.192959999999999</v>
      </c>
      <c r="U178" s="54">
        <f t="shared" si="31"/>
        <v>0</v>
      </c>
      <c r="V178" s="48">
        <f>VLOOKUP(A178,'[1]atracurio 5 SF'!A177:M447,13,0)</f>
        <v>1750</v>
      </c>
      <c r="W178" s="47">
        <v>15.525040000000001</v>
      </c>
      <c r="X178" s="55">
        <f t="shared" si="32"/>
        <v>27168.82</v>
      </c>
      <c r="Y178" s="50">
        <f>VLOOKUP(A178,'[1]rocuronio SF'!A177:M447,13,0)</f>
        <v>480</v>
      </c>
      <c r="Z178" s="49">
        <v>11.76314</v>
      </c>
      <c r="AA178" s="54">
        <f t="shared" si="33"/>
        <v>5646.3072000000002</v>
      </c>
      <c r="AB178" s="31">
        <f t="shared" si="34"/>
        <v>58965.413220000002</v>
      </c>
      <c r="AC178" s="50">
        <f>VLOOKUP(A178,'[1]propofol framp 20 SF'!A176:V445,22,0)</f>
        <v>180</v>
      </c>
      <c r="AD178" s="53">
        <v>8.8693000000000008</v>
      </c>
      <c r="AE178" s="49">
        <f>VLOOKUP('Relatório Compra Internacional '!A178,'[1]propofol framp 20 SF'!A177:X446,24,0)</f>
        <v>1596.4740000000002</v>
      </c>
      <c r="AF178" s="46">
        <f t="shared" si="35"/>
        <v>6104.6661000000004</v>
      </c>
      <c r="AG178" s="52">
        <v>1460</v>
      </c>
      <c r="AH178" s="47">
        <v>15.323912999999999</v>
      </c>
      <c r="AI178" s="47">
        <v>22372.912979999997</v>
      </c>
      <c r="AJ178" s="51">
        <f t="shared" si="36"/>
        <v>44015.006899999993</v>
      </c>
      <c r="AK178" s="50">
        <v>0</v>
      </c>
      <c r="AL178" s="49">
        <v>10.02177</v>
      </c>
      <c r="AM178" s="49">
        <v>0</v>
      </c>
      <c r="AN178" s="46">
        <f t="shared" si="37"/>
        <v>0</v>
      </c>
      <c r="AO178" s="48">
        <v>5090</v>
      </c>
      <c r="AP178" s="47">
        <v>15.75999</v>
      </c>
      <c r="AQ178" s="47">
        <v>80218.349100000007</v>
      </c>
      <c r="AR178" s="46">
        <f t="shared" si="38"/>
        <v>107387.1691</v>
      </c>
      <c r="AS178" s="45">
        <f t="shared" si="39"/>
        <v>104187.73608</v>
      </c>
      <c r="AT178" s="74">
        <f t="shared" si="40"/>
        <v>163153.14929999999</v>
      </c>
      <c r="AU178" s="67">
        <f>VLOOKUP(A178,'[2]consolidado geral (2)'!$A$103:$AC$372,29,0)</f>
        <v>3160</v>
      </c>
      <c r="AV178" s="47">
        <v>9.0511999999999997</v>
      </c>
      <c r="AW178" s="47">
        <f t="shared" si="41"/>
        <v>28601.791999999998</v>
      </c>
      <c r="AX178" s="79">
        <f t="shared" si="42"/>
        <v>135988.96109999999</v>
      </c>
      <c r="AY178" s="76">
        <f t="shared" si="43"/>
        <v>28601.791999999998</v>
      </c>
      <c r="AZ178" s="21">
        <f t="shared" si="44"/>
        <v>191754.94129999998</v>
      </c>
    </row>
    <row r="179" spans="1:52" ht="25.5" x14ac:dyDescent="0.25">
      <c r="A179" s="43">
        <v>2080443</v>
      </c>
      <c r="B179" s="43">
        <v>60332673000170</v>
      </c>
      <c r="C179" s="42" t="s">
        <v>204</v>
      </c>
      <c r="D179" s="60" t="s">
        <v>35</v>
      </c>
      <c r="E179" s="60" t="s">
        <v>203</v>
      </c>
      <c r="F179" s="60">
        <v>355010</v>
      </c>
      <c r="G179" s="60" t="s">
        <v>2</v>
      </c>
      <c r="H179" s="59" t="s">
        <v>9</v>
      </c>
      <c r="I179" s="58">
        <v>55</v>
      </c>
      <c r="J179" s="49">
        <v>10.920311999999999</v>
      </c>
      <c r="K179" s="49">
        <v>600.6171599999999</v>
      </c>
      <c r="L179" s="57">
        <v>20</v>
      </c>
      <c r="M179" s="49">
        <v>10.713900000000001</v>
      </c>
      <c r="N179" s="49">
        <v>214.27800000000002</v>
      </c>
      <c r="O179" s="56">
        <v>814.89515999999992</v>
      </c>
      <c r="P179" s="35">
        <f>VLOOKUP(A179,'[1]midazolam SF'!$A$2:$M$272,13,0)</f>
        <v>290</v>
      </c>
      <c r="Q179" s="47">
        <v>14.823352</v>
      </c>
      <c r="R179" s="34">
        <f t="shared" si="30"/>
        <v>4298.7720799999997</v>
      </c>
      <c r="S179" s="50">
        <f>VLOOKUP(A179,'[1]atracurio 2.5 SF'!A178:M448,13,0)</f>
        <v>0</v>
      </c>
      <c r="T179" s="49">
        <v>10.192959999999999</v>
      </c>
      <c r="U179" s="54">
        <f t="shared" si="31"/>
        <v>0</v>
      </c>
      <c r="V179" s="48">
        <f>VLOOKUP(A179,'[1]atracurio 5 SF'!A178:M448,13,0)</f>
        <v>0</v>
      </c>
      <c r="W179" s="47">
        <v>15.525040000000001</v>
      </c>
      <c r="X179" s="55">
        <f t="shared" si="32"/>
        <v>0</v>
      </c>
      <c r="Y179" s="50">
        <f>VLOOKUP(A179,'[1]rocuronio SF'!A178:M448,13,0)</f>
        <v>80</v>
      </c>
      <c r="Z179" s="49">
        <v>11.76314</v>
      </c>
      <c r="AA179" s="54">
        <f t="shared" si="33"/>
        <v>941.05119999999999</v>
      </c>
      <c r="AB179" s="31">
        <f t="shared" si="34"/>
        <v>6054.7184399999996</v>
      </c>
      <c r="AC179" s="50">
        <f>VLOOKUP(A179,'[1]propofol framp 20 SF'!A177:V446,22,0)</f>
        <v>35</v>
      </c>
      <c r="AD179" s="53">
        <v>8.8693000000000008</v>
      </c>
      <c r="AE179" s="49">
        <f>VLOOKUP('Relatório Compra Internacional '!A179,'[1]propofol framp 20 SF'!A178:X447,24,0)</f>
        <v>310.42550000000006</v>
      </c>
      <c r="AF179" s="46">
        <f t="shared" si="35"/>
        <v>1125.3206599999999</v>
      </c>
      <c r="AG179" s="52">
        <v>290</v>
      </c>
      <c r="AH179" s="47">
        <v>15.323912999999999</v>
      </c>
      <c r="AI179" s="47">
        <v>4443.9347699999998</v>
      </c>
      <c r="AJ179" s="51">
        <f t="shared" si="36"/>
        <v>8742.7068499999987</v>
      </c>
      <c r="AK179" s="50">
        <v>0</v>
      </c>
      <c r="AL179" s="49">
        <v>10.02177</v>
      </c>
      <c r="AM179" s="49">
        <v>0</v>
      </c>
      <c r="AN179" s="46">
        <f t="shared" si="37"/>
        <v>0</v>
      </c>
      <c r="AO179" s="48">
        <v>0</v>
      </c>
      <c r="AP179" s="47">
        <v>15.75999</v>
      </c>
      <c r="AQ179" s="47">
        <v>0</v>
      </c>
      <c r="AR179" s="46">
        <f t="shared" si="38"/>
        <v>0</v>
      </c>
      <c r="AS179" s="45">
        <f t="shared" si="39"/>
        <v>4754.3602700000001</v>
      </c>
      <c r="AT179" s="74">
        <f t="shared" si="40"/>
        <v>10809.07871</v>
      </c>
      <c r="AU179" s="67">
        <f>VLOOKUP(A179,'[2]consolidado geral (2)'!$A$103:$AC$372,29,0)</f>
        <v>0</v>
      </c>
      <c r="AV179" s="47">
        <v>9.0511999999999997</v>
      </c>
      <c r="AW179" s="47">
        <f t="shared" si="41"/>
        <v>0</v>
      </c>
      <c r="AX179" s="79">
        <f t="shared" si="42"/>
        <v>0</v>
      </c>
      <c r="AY179" s="76">
        <f t="shared" si="43"/>
        <v>0</v>
      </c>
      <c r="AZ179" s="21">
        <f t="shared" si="44"/>
        <v>10809.07871</v>
      </c>
    </row>
    <row r="180" spans="1:52" ht="51" x14ac:dyDescent="0.25">
      <c r="A180" s="43">
        <v>2080451</v>
      </c>
      <c r="B180" s="43">
        <v>45705765000119</v>
      </c>
      <c r="C180" s="42" t="s">
        <v>202</v>
      </c>
      <c r="D180" s="60" t="s">
        <v>64</v>
      </c>
      <c r="E180" s="60" t="s">
        <v>201</v>
      </c>
      <c r="F180" s="60">
        <v>352130</v>
      </c>
      <c r="G180" s="60" t="s">
        <v>2</v>
      </c>
      <c r="H180" s="59" t="s">
        <v>9</v>
      </c>
      <c r="I180" s="58">
        <v>0</v>
      </c>
      <c r="J180" s="49">
        <v>10.920311999999999</v>
      </c>
      <c r="K180" s="49">
        <v>0</v>
      </c>
      <c r="L180" s="57">
        <v>0</v>
      </c>
      <c r="M180" s="49">
        <v>10.713900000000001</v>
      </c>
      <c r="N180" s="49">
        <v>0</v>
      </c>
      <c r="O180" s="56">
        <v>0</v>
      </c>
      <c r="P180" s="35">
        <f>VLOOKUP(A180,'[1]midazolam SF'!$A$2:$M$272,13,0)</f>
        <v>780</v>
      </c>
      <c r="Q180" s="47">
        <v>14.823352</v>
      </c>
      <c r="R180" s="34">
        <f t="shared" si="30"/>
        <v>11562.21456</v>
      </c>
      <c r="S180" s="50">
        <f>VLOOKUP(A180,'[1]atracurio 2.5 SF'!A179:M449,13,0)</f>
        <v>0</v>
      </c>
      <c r="T180" s="49">
        <v>10.192959999999999</v>
      </c>
      <c r="U180" s="54">
        <f t="shared" si="31"/>
        <v>0</v>
      </c>
      <c r="V180" s="48">
        <f>VLOOKUP(A180,'[1]atracurio 5 SF'!A179:M449,13,0)</f>
        <v>350</v>
      </c>
      <c r="W180" s="47">
        <v>15.525040000000001</v>
      </c>
      <c r="X180" s="55">
        <f t="shared" si="32"/>
        <v>5433.7640000000001</v>
      </c>
      <c r="Y180" s="50">
        <f>VLOOKUP(A180,'[1]rocuronio SF'!A179:M449,13,0)</f>
        <v>160</v>
      </c>
      <c r="Z180" s="49">
        <v>11.76314</v>
      </c>
      <c r="AA180" s="54">
        <f t="shared" si="33"/>
        <v>1882.1024</v>
      </c>
      <c r="AB180" s="31">
        <f t="shared" si="34"/>
        <v>18878.080959999999</v>
      </c>
      <c r="AC180" s="50">
        <f>VLOOKUP(A180,'[1]propofol framp 20 SF'!A178:V447,22,0)</f>
        <v>0</v>
      </c>
      <c r="AD180" s="53">
        <v>8.8693000000000008</v>
      </c>
      <c r="AE180" s="49">
        <f>VLOOKUP('Relatório Compra Internacional '!A180,'[1]propofol framp 20 SF'!A179:X448,24,0)</f>
        <v>0</v>
      </c>
      <c r="AF180" s="46">
        <f t="shared" si="35"/>
        <v>0</v>
      </c>
      <c r="AG180" s="52">
        <v>780</v>
      </c>
      <c r="AH180" s="47">
        <v>15.323912999999999</v>
      </c>
      <c r="AI180" s="47">
        <v>11952.65214</v>
      </c>
      <c r="AJ180" s="51">
        <f t="shared" si="36"/>
        <v>23514.866699999999</v>
      </c>
      <c r="AK180" s="50">
        <v>0</v>
      </c>
      <c r="AL180" s="49">
        <v>10.02177</v>
      </c>
      <c r="AM180" s="49">
        <v>0</v>
      </c>
      <c r="AN180" s="46">
        <f t="shared" si="37"/>
        <v>0</v>
      </c>
      <c r="AO180" s="48">
        <v>1020</v>
      </c>
      <c r="AP180" s="47">
        <v>15.75999</v>
      </c>
      <c r="AQ180" s="47">
        <v>16075.1898</v>
      </c>
      <c r="AR180" s="46">
        <f t="shared" si="38"/>
        <v>21508.953799999999</v>
      </c>
      <c r="AS180" s="45">
        <f t="shared" si="39"/>
        <v>28027.841939999998</v>
      </c>
      <c r="AT180" s="74">
        <f t="shared" si="40"/>
        <v>46905.922899999998</v>
      </c>
      <c r="AU180" s="67">
        <f>VLOOKUP(A180,'[2]consolidado geral (2)'!$A$103:$AC$372,29,0)</f>
        <v>630</v>
      </c>
      <c r="AV180" s="47">
        <v>9.0511999999999997</v>
      </c>
      <c r="AW180" s="47">
        <f t="shared" si="41"/>
        <v>5702.2559999999994</v>
      </c>
      <c r="AX180" s="79">
        <f t="shared" si="42"/>
        <v>27211.209799999997</v>
      </c>
      <c r="AY180" s="76">
        <f t="shared" si="43"/>
        <v>5702.2559999999994</v>
      </c>
      <c r="AZ180" s="21">
        <f t="shared" si="44"/>
        <v>52608.178899999999</v>
      </c>
    </row>
    <row r="181" spans="1:52" ht="38.25" x14ac:dyDescent="0.25">
      <c r="A181" s="43">
        <v>2080508</v>
      </c>
      <c r="B181" s="43">
        <v>44852267000182</v>
      </c>
      <c r="C181" s="42" t="s">
        <v>200</v>
      </c>
      <c r="D181" s="60" t="s">
        <v>70</v>
      </c>
      <c r="E181" s="60" t="s">
        <v>199</v>
      </c>
      <c r="F181" s="60">
        <v>350130</v>
      </c>
      <c r="G181" s="60" t="s">
        <v>2</v>
      </c>
      <c r="H181" s="59" t="s">
        <v>9</v>
      </c>
      <c r="I181" s="58">
        <v>5</v>
      </c>
      <c r="J181" s="49">
        <v>10.920311999999999</v>
      </c>
      <c r="K181" s="49">
        <v>54.601559999999992</v>
      </c>
      <c r="L181" s="57">
        <v>5</v>
      </c>
      <c r="M181" s="49">
        <v>10.713900000000001</v>
      </c>
      <c r="N181" s="49">
        <v>53.569500000000005</v>
      </c>
      <c r="O181" s="56">
        <v>108.17106</v>
      </c>
      <c r="P181" s="35">
        <f>VLOOKUP(A181,'[1]midazolam SF'!$A$2:$M$272,13,0)</f>
        <v>30</v>
      </c>
      <c r="Q181" s="47">
        <v>14.823352</v>
      </c>
      <c r="R181" s="34">
        <f t="shared" si="30"/>
        <v>444.70056</v>
      </c>
      <c r="S181" s="50">
        <f>VLOOKUP(A181,'[1]atracurio 2.5 SF'!A180:M450,13,0)</f>
        <v>0</v>
      </c>
      <c r="T181" s="49">
        <v>10.192959999999999</v>
      </c>
      <c r="U181" s="54">
        <f t="shared" si="31"/>
        <v>0</v>
      </c>
      <c r="V181" s="48">
        <f>VLOOKUP(A181,'[1]atracurio 5 SF'!A180:M450,13,0)</f>
        <v>0</v>
      </c>
      <c r="W181" s="47">
        <v>15.525040000000001</v>
      </c>
      <c r="X181" s="55">
        <f t="shared" si="32"/>
        <v>0</v>
      </c>
      <c r="Y181" s="50">
        <f>VLOOKUP(A181,'[1]rocuronio SF'!A180:M450,13,0)</f>
        <v>20</v>
      </c>
      <c r="Z181" s="49">
        <v>11.76314</v>
      </c>
      <c r="AA181" s="54">
        <f t="shared" si="33"/>
        <v>235.2628</v>
      </c>
      <c r="AB181" s="31">
        <f t="shared" si="34"/>
        <v>788.13441999999998</v>
      </c>
      <c r="AC181" s="50">
        <f>VLOOKUP(A181,'[1]propofol framp 20 SF'!A179:V448,22,0)</f>
        <v>5</v>
      </c>
      <c r="AD181" s="53">
        <v>8.8693000000000008</v>
      </c>
      <c r="AE181" s="49">
        <f>VLOOKUP('Relatório Compra Internacional '!A181,'[1]propofol framp 20 SF'!A180:X449,24,0)</f>
        <v>44.346500000000006</v>
      </c>
      <c r="AF181" s="46">
        <f t="shared" si="35"/>
        <v>152.51756</v>
      </c>
      <c r="AG181" s="52">
        <v>30</v>
      </c>
      <c r="AH181" s="47">
        <v>15.323912999999999</v>
      </c>
      <c r="AI181" s="47">
        <v>459.71738999999997</v>
      </c>
      <c r="AJ181" s="51">
        <f t="shared" si="36"/>
        <v>904.41795000000002</v>
      </c>
      <c r="AK181" s="50">
        <v>0</v>
      </c>
      <c r="AL181" s="49">
        <v>10.02177</v>
      </c>
      <c r="AM181" s="49">
        <v>0</v>
      </c>
      <c r="AN181" s="46">
        <f t="shared" si="37"/>
        <v>0</v>
      </c>
      <c r="AO181" s="48">
        <v>0</v>
      </c>
      <c r="AP181" s="47">
        <v>15.75999</v>
      </c>
      <c r="AQ181" s="47">
        <v>0</v>
      </c>
      <c r="AR181" s="46">
        <f t="shared" si="38"/>
        <v>0</v>
      </c>
      <c r="AS181" s="45">
        <f t="shared" si="39"/>
        <v>504.06388999999996</v>
      </c>
      <c r="AT181" s="74">
        <f t="shared" si="40"/>
        <v>1292.19831</v>
      </c>
      <c r="AU181" s="67">
        <f>VLOOKUP(A181,'[2]consolidado geral (2)'!$A$103:$AC$372,29,0)</f>
        <v>0</v>
      </c>
      <c r="AV181" s="47">
        <v>9.0511999999999997</v>
      </c>
      <c r="AW181" s="47">
        <f t="shared" si="41"/>
        <v>0</v>
      </c>
      <c r="AX181" s="79">
        <f t="shared" si="42"/>
        <v>0</v>
      </c>
      <c r="AY181" s="76">
        <f t="shared" si="43"/>
        <v>0</v>
      </c>
      <c r="AZ181" s="21">
        <f t="shared" si="44"/>
        <v>1292.19831</v>
      </c>
    </row>
    <row r="182" spans="1:52" ht="76.5" x14ac:dyDescent="0.25">
      <c r="A182" s="43">
        <v>2080842</v>
      </c>
      <c r="B182" s="43">
        <v>50832898000132</v>
      </c>
      <c r="C182" s="42" t="s">
        <v>198</v>
      </c>
      <c r="D182" s="60" t="s">
        <v>11</v>
      </c>
      <c r="E182" s="60" t="s">
        <v>197</v>
      </c>
      <c r="F182" s="60">
        <v>351000</v>
      </c>
      <c r="G182" s="60" t="s">
        <v>2</v>
      </c>
      <c r="H182" s="59" t="s">
        <v>9</v>
      </c>
      <c r="I182" s="58">
        <v>20</v>
      </c>
      <c r="J182" s="49">
        <v>10.920311999999999</v>
      </c>
      <c r="K182" s="49">
        <v>218.40623999999997</v>
      </c>
      <c r="L182" s="57">
        <v>5</v>
      </c>
      <c r="M182" s="49">
        <v>10.713900000000001</v>
      </c>
      <c r="N182" s="49">
        <v>53.569500000000005</v>
      </c>
      <c r="O182" s="56">
        <v>271.97573999999997</v>
      </c>
      <c r="P182" s="35">
        <f>VLOOKUP(A182,'[1]midazolam SF'!$A$2:$M$272,13,0)</f>
        <v>20</v>
      </c>
      <c r="Q182" s="47">
        <v>14.823352</v>
      </c>
      <c r="R182" s="34">
        <f t="shared" si="30"/>
        <v>296.46704</v>
      </c>
      <c r="S182" s="50">
        <f>VLOOKUP(A182,'[1]atracurio 2.5 SF'!A181:M451,13,0)</f>
        <v>20</v>
      </c>
      <c r="T182" s="49">
        <v>10.192959999999999</v>
      </c>
      <c r="U182" s="54">
        <f t="shared" si="31"/>
        <v>203.85919999999999</v>
      </c>
      <c r="V182" s="48">
        <f>VLOOKUP(A182,'[1]atracurio 5 SF'!A181:M451,13,0)</f>
        <v>0</v>
      </c>
      <c r="W182" s="47">
        <v>15.525040000000001</v>
      </c>
      <c r="X182" s="55">
        <f t="shared" si="32"/>
        <v>0</v>
      </c>
      <c r="Y182" s="50">
        <f>VLOOKUP(A182,'[1]rocuronio SF'!A181:M451,13,0)</f>
        <v>0</v>
      </c>
      <c r="Z182" s="49">
        <v>11.76314</v>
      </c>
      <c r="AA182" s="54">
        <f t="shared" si="33"/>
        <v>0</v>
      </c>
      <c r="AB182" s="31">
        <f t="shared" si="34"/>
        <v>772.30197999999996</v>
      </c>
      <c r="AC182" s="50">
        <f>VLOOKUP(A182,'[1]propofol framp 20 SF'!A180:V449,22,0)</f>
        <v>10</v>
      </c>
      <c r="AD182" s="53">
        <v>8.8693000000000008</v>
      </c>
      <c r="AE182" s="49">
        <f>VLOOKUP('Relatório Compra Internacional '!A182,'[1]propofol framp 20 SF'!A181:X450,24,0)</f>
        <v>88.693000000000012</v>
      </c>
      <c r="AF182" s="46">
        <f t="shared" si="35"/>
        <v>360.66873999999996</v>
      </c>
      <c r="AG182" s="52">
        <v>20</v>
      </c>
      <c r="AH182" s="47">
        <v>15.323912999999999</v>
      </c>
      <c r="AI182" s="47">
        <v>306.47825999999998</v>
      </c>
      <c r="AJ182" s="51">
        <f t="shared" si="36"/>
        <v>602.94529999999997</v>
      </c>
      <c r="AK182" s="50">
        <v>40</v>
      </c>
      <c r="AL182" s="49">
        <v>10.02177</v>
      </c>
      <c r="AM182" s="49">
        <v>400.87080000000003</v>
      </c>
      <c r="AN182" s="46">
        <f t="shared" si="37"/>
        <v>604.73</v>
      </c>
      <c r="AO182" s="48">
        <v>0</v>
      </c>
      <c r="AP182" s="47">
        <v>15.75999</v>
      </c>
      <c r="AQ182" s="47">
        <v>0</v>
      </c>
      <c r="AR182" s="46">
        <f t="shared" si="38"/>
        <v>0</v>
      </c>
      <c r="AS182" s="45">
        <f t="shared" si="39"/>
        <v>796.04205999999999</v>
      </c>
      <c r="AT182" s="74">
        <f t="shared" si="40"/>
        <v>1568.3440399999999</v>
      </c>
      <c r="AU182" s="67">
        <f>VLOOKUP(A182,'[2]consolidado geral (2)'!$A$103:$AC$372,29,0)</f>
        <v>0</v>
      </c>
      <c r="AV182" s="47">
        <v>9.0511999999999997</v>
      </c>
      <c r="AW182" s="47">
        <f t="shared" si="41"/>
        <v>0</v>
      </c>
      <c r="AX182" s="79">
        <f t="shared" si="42"/>
        <v>0</v>
      </c>
      <c r="AY182" s="76">
        <f t="shared" si="43"/>
        <v>0</v>
      </c>
      <c r="AZ182" s="21">
        <f t="shared" si="44"/>
        <v>1568.3440399999999</v>
      </c>
    </row>
    <row r="183" spans="1:52" ht="38.25" x14ac:dyDescent="0.25">
      <c r="A183" s="43">
        <v>2080923</v>
      </c>
      <c r="B183" s="43" t="s">
        <v>196</v>
      </c>
      <c r="C183" s="63" t="s">
        <v>195</v>
      </c>
      <c r="D183" s="60" t="s">
        <v>91</v>
      </c>
      <c r="E183" s="60" t="s">
        <v>194</v>
      </c>
      <c r="F183" s="60">
        <v>354970</v>
      </c>
      <c r="G183" s="60" t="s">
        <v>2</v>
      </c>
      <c r="H183" s="59" t="s">
        <v>9</v>
      </c>
      <c r="I183" s="58">
        <v>0</v>
      </c>
      <c r="J183" s="49">
        <v>10.920311999999999</v>
      </c>
      <c r="K183" s="49">
        <v>0</v>
      </c>
      <c r="L183" s="57">
        <v>0</v>
      </c>
      <c r="M183" s="49">
        <v>10.713900000000001</v>
      </c>
      <c r="N183" s="49">
        <v>0</v>
      </c>
      <c r="O183" s="56">
        <v>0</v>
      </c>
      <c r="P183" s="35">
        <f>VLOOKUP(A183,'[1]midazolam SF'!$A$2:$M$272,13,0)</f>
        <v>100</v>
      </c>
      <c r="Q183" s="47">
        <v>14.823352</v>
      </c>
      <c r="R183" s="34">
        <f t="shared" si="30"/>
        <v>1482.3352</v>
      </c>
      <c r="S183" s="50">
        <f>VLOOKUP(A183,'[1]atracurio 2.5 SF'!A182:M452,13,0)</f>
        <v>0</v>
      </c>
      <c r="T183" s="49">
        <v>10.192959999999999</v>
      </c>
      <c r="U183" s="54">
        <f t="shared" si="31"/>
        <v>0</v>
      </c>
      <c r="V183" s="48">
        <f>VLOOKUP(A183,'[1]atracurio 5 SF'!A182:M452,13,0)</f>
        <v>0</v>
      </c>
      <c r="W183" s="47">
        <v>15.525040000000001</v>
      </c>
      <c r="X183" s="55">
        <f t="shared" si="32"/>
        <v>0</v>
      </c>
      <c r="Y183" s="50">
        <f>VLOOKUP(A183,'[1]rocuronio SF'!A182:M452,13,0)</f>
        <v>40</v>
      </c>
      <c r="Z183" s="49">
        <v>11.76314</v>
      </c>
      <c r="AA183" s="54">
        <f t="shared" si="33"/>
        <v>470.5256</v>
      </c>
      <c r="AB183" s="31">
        <f t="shared" si="34"/>
        <v>1952.8607999999999</v>
      </c>
      <c r="AC183" s="50">
        <f>VLOOKUP(A183,'[1]propofol framp 20 SF'!A181:V450,22,0)</f>
        <v>0</v>
      </c>
      <c r="AD183" s="53">
        <v>8.8693000000000008</v>
      </c>
      <c r="AE183" s="49">
        <f>VLOOKUP('Relatório Compra Internacional '!A183,'[1]propofol framp 20 SF'!A182:X451,24,0)</f>
        <v>0</v>
      </c>
      <c r="AF183" s="46">
        <f t="shared" si="35"/>
        <v>0</v>
      </c>
      <c r="AG183" s="52">
        <v>90</v>
      </c>
      <c r="AH183" s="47">
        <v>15.323912999999999</v>
      </c>
      <c r="AI183" s="47">
        <v>1379.1521699999998</v>
      </c>
      <c r="AJ183" s="51">
        <f t="shared" si="36"/>
        <v>2861.4873699999998</v>
      </c>
      <c r="AK183" s="50">
        <v>0</v>
      </c>
      <c r="AL183" s="49">
        <v>10.02177</v>
      </c>
      <c r="AM183" s="49">
        <v>0</v>
      </c>
      <c r="AN183" s="46">
        <f t="shared" si="37"/>
        <v>0</v>
      </c>
      <c r="AO183" s="48">
        <v>0</v>
      </c>
      <c r="AP183" s="47">
        <v>15.75999</v>
      </c>
      <c r="AQ183" s="47">
        <v>0</v>
      </c>
      <c r="AR183" s="46">
        <f t="shared" si="38"/>
        <v>0</v>
      </c>
      <c r="AS183" s="45">
        <f t="shared" si="39"/>
        <v>1379.1521699999998</v>
      </c>
      <c r="AT183" s="74">
        <f t="shared" si="40"/>
        <v>3332.0129699999998</v>
      </c>
      <c r="AU183" s="67">
        <f>VLOOKUP(A183,'[2]consolidado geral (2)'!$A$103:$AC$372,29,0)</f>
        <v>0</v>
      </c>
      <c r="AV183" s="47">
        <v>9.0511999999999997</v>
      </c>
      <c r="AW183" s="47">
        <f t="shared" si="41"/>
        <v>0</v>
      </c>
      <c r="AX183" s="79">
        <f t="shared" si="42"/>
        <v>0</v>
      </c>
      <c r="AY183" s="76">
        <f t="shared" si="43"/>
        <v>0</v>
      </c>
      <c r="AZ183" s="21">
        <f t="shared" si="44"/>
        <v>3332.0129699999998</v>
      </c>
    </row>
    <row r="184" spans="1:52" ht="25.5" x14ac:dyDescent="0.25">
      <c r="A184" s="43">
        <v>2080931</v>
      </c>
      <c r="B184" s="43">
        <v>59610394000142</v>
      </c>
      <c r="C184" s="42" t="s">
        <v>193</v>
      </c>
      <c r="D184" s="60" t="s">
        <v>25</v>
      </c>
      <c r="E184" s="60" t="s">
        <v>24</v>
      </c>
      <c r="F184" s="60">
        <v>354890</v>
      </c>
      <c r="G184" s="60" t="s">
        <v>2</v>
      </c>
      <c r="H184" s="59" t="s">
        <v>9</v>
      </c>
      <c r="I184" s="58">
        <v>4490</v>
      </c>
      <c r="J184" s="49">
        <v>10.920311999999999</v>
      </c>
      <c r="K184" s="49">
        <v>49032.200879999997</v>
      </c>
      <c r="L184" s="57">
        <v>1760</v>
      </c>
      <c r="M184" s="49">
        <v>10.713900000000001</v>
      </c>
      <c r="N184" s="49">
        <v>18856.464</v>
      </c>
      <c r="O184" s="56">
        <v>67888.664879999997</v>
      </c>
      <c r="P184" s="35">
        <f>VLOOKUP(A184,'[1]midazolam SF'!$A$2:$M$272,13,0)</f>
        <v>2430</v>
      </c>
      <c r="Q184" s="47">
        <v>14.823352</v>
      </c>
      <c r="R184" s="34">
        <f t="shared" si="30"/>
        <v>36020.745360000001</v>
      </c>
      <c r="S184" s="50">
        <f>VLOOKUP(A184,'[1]atracurio 2.5 SF'!A183:M453,13,0)</f>
        <v>2610</v>
      </c>
      <c r="T184" s="49">
        <v>10.192959999999999</v>
      </c>
      <c r="U184" s="54">
        <f t="shared" si="31"/>
        <v>26603.625599999999</v>
      </c>
      <c r="V184" s="48">
        <f>VLOOKUP(A184,'[1]atracurio 5 SF'!A183:M453,13,0)</f>
        <v>260</v>
      </c>
      <c r="W184" s="47">
        <v>15.525040000000001</v>
      </c>
      <c r="X184" s="55">
        <f t="shared" si="32"/>
        <v>4036.5104000000001</v>
      </c>
      <c r="Y184" s="50">
        <f>VLOOKUP(A184,'[1]rocuronio SF'!A183:M453,13,0)</f>
        <v>640</v>
      </c>
      <c r="Z184" s="49">
        <v>11.76314</v>
      </c>
      <c r="AA184" s="54">
        <f t="shared" si="33"/>
        <v>7528.4096</v>
      </c>
      <c r="AB184" s="31">
        <f t="shared" si="34"/>
        <v>142077.95584000001</v>
      </c>
      <c r="AC184" s="50">
        <f>VLOOKUP(A184,'[1]propofol framp 20 SF'!A182:V451,22,0)</f>
        <v>2730</v>
      </c>
      <c r="AD184" s="53">
        <v>8.8693000000000008</v>
      </c>
      <c r="AE184" s="49">
        <f>VLOOKUP('Relatório Compra Internacional '!A184,'[1]propofol framp 20 SF'!A183:X452,24,0)</f>
        <v>24213.189000000002</v>
      </c>
      <c r="AF184" s="46">
        <f t="shared" si="35"/>
        <v>92101.853879999995</v>
      </c>
      <c r="AG184" s="52">
        <v>2430</v>
      </c>
      <c r="AH184" s="47">
        <v>15.323912999999999</v>
      </c>
      <c r="AI184" s="47">
        <v>37237.108589999996</v>
      </c>
      <c r="AJ184" s="51">
        <f t="shared" si="36"/>
        <v>73257.85394999999</v>
      </c>
      <c r="AK184" s="50">
        <v>17390</v>
      </c>
      <c r="AL184" s="49">
        <v>10.02177</v>
      </c>
      <c r="AM184" s="49">
        <v>174278.5803</v>
      </c>
      <c r="AN184" s="46">
        <f t="shared" si="37"/>
        <v>200882.2059</v>
      </c>
      <c r="AO184" s="48">
        <v>760</v>
      </c>
      <c r="AP184" s="47">
        <v>15.75999</v>
      </c>
      <c r="AQ184" s="47">
        <v>11977.5924</v>
      </c>
      <c r="AR184" s="46">
        <f t="shared" si="38"/>
        <v>16014.102800000001</v>
      </c>
      <c r="AS184" s="45">
        <f t="shared" si="39"/>
        <v>247706.47029</v>
      </c>
      <c r="AT184" s="74">
        <f t="shared" si="40"/>
        <v>389784.42613000004</v>
      </c>
      <c r="AU184" s="67">
        <f>VLOOKUP(A184,'[2]consolidado geral (2)'!$A$103:$AC$372,29,0)</f>
        <v>480</v>
      </c>
      <c r="AV184" s="47">
        <v>9.0511999999999997</v>
      </c>
      <c r="AW184" s="47">
        <f t="shared" si="41"/>
        <v>4344.576</v>
      </c>
      <c r="AX184" s="79">
        <f t="shared" si="42"/>
        <v>20358.678800000002</v>
      </c>
      <c r="AY184" s="76">
        <f t="shared" si="43"/>
        <v>4344.576</v>
      </c>
      <c r="AZ184" s="21">
        <f t="shared" si="44"/>
        <v>394129.00213000004</v>
      </c>
    </row>
    <row r="185" spans="1:52" ht="38.25" x14ac:dyDescent="0.25">
      <c r="A185" s="43">
        <v>2080958</v>
      </c>
      <c r="B185" s="43">
        <v>53593398000183</v>
      </c>
      <c r="C185" s="42" t="s">
        <v>192</v>
      </c>
      <c r="D185" s="60" t="s">
        <v>11</v>
      </c>
      <c r="E185" s="60" t="s">
        <v>191</v>
      </c>
      <c r="F185" s="60">
        <v>353530</v>
      </c>
      <c r="G185" s="60" t="s">
        <v>2</v>
      </c>
      <c r="H185" s="59" t="s">
        <v>9</v>
      </c>
      <c r="I185" s="58">
        <v>75</v>
      </c>
      <c r="J185" s="49">
        <v>10.920311999999999</v>
      </c>
      <c r="K185" s="49">
        <v>819.02339999999992</v>
      </c>
      <c r="L185" s="57">
        <v>30</v>
      </c>
      <c r="M185" s="49">
        <v>10.713900000000001</v>
      </c>
      <c r="N185" s="49">
        <v>321.41700000000003</v>
      </c>
      <c r="O185" s="56">
        <v>1140.4404</v>
      </c>
      <c r="P185" s="35">
        <f>VLOOKUP(A185,'[1]midazolam SF'!$A$2:$M$272,13,0)</f>
        <v>0</v>
      </c>
      <c r="Q185" s="47">
        <v>14.823352</v>
      </c>
      <c r="R185" s="34">
        <f t="shared" si="30"/>
        <v>0</v>
      </c>
      <c r="S185" s="50">
        <f>VLOOKUP(A185,'[1]atracurio 2.5 SF'!A184:M454,13,0)</f>
        <v>0</v>
      </c>
      <c r="T185" s="49">
        <v>10.192959999999999</v>
      </c>
      <c r="U185" s="54">
        <f t="shared" si="31"/>
        <v>0</v>
      </c>
      <c r="V185" s="48">
        <f>VLOOKUP(A185,'[1]atracurio 5 SF'!A184:M454,13,0)</f>
        <v>40</v>
      </c>
      <c r="W185" s="47">
        <v>15.525040000000001</v>
      </c>
      <c r="X185" s="55">
        <f t="shared" si="32"/>
        <v>621.00160000000005</v>
      </c>
      <c r="Y185" s="50">
        <f>VLOOKUP(A185,'[1]rocuronio SF'!A184:M454,13,0)</f>
        <v>0</v>
      </c>
      <c r="Z185" s="49">
        <v>11.76314</v>
      </c>
      <c r="AA185" s="54">
        <f t="shared" si="33"/>
        <v>0</v>
      </c>
      <c r="AB185" s="31">
        <f t="shared" si="34"/>
        <v>1761.442</v>
      </c>
      <c r="AC185" s="50">
        <f>VLOOKUP(A185,'[1]propofol framp 20 SF'!A183:V452,22,0)</f>
        <v>45</v>
      </c>
      <c r="AD185" s="53">
        <v>8.8693000000000008</v>
      </c>
      <c r="AE185" s="49">
        <f>VLOOKUP('Relatório Compra Internacional '!A185,'[1]propofol framp 20 SF'!A184:X453,24,0)</f>
        <v>399.11850000000004</v>
      </c>
      <c r="AF185" s="46">
        <f t="shared" si="35"/>
        <v>1539.5589</v>
      </c>
      <c r="AG185" s="52">
        <v>0</v>
      </c>
      <c r="AH185" s="47">
        <v>15.323912999999999</v>
      </c>
      <c r="AI185" s="47">
        <v>0</v>
      </c>
      <c r="AJ185" s="51">
        <f t="shared" si="36"/>
        <v>0</v>
      </c>
      <c r="AK185" s="50">
        <v>0</v>
      </c>
      <c r="AL185" s="49">
        <v>10.02177</v>
      </c>
      <c r="AM185" s="49">
        <v>0</v>
      </c>
      <c r="AN185" s="46">
        <f t="shared" si="37"/>
        <v>0</v>
      </c>
      <c r="AO185" s="48">
        <v>130</v>
      </c>
      <c r="AP185" s="47">
        <v>15.75999</v>
      </c>
      <c r="AQ185" s="47">
        <v>2048.7986999999998</v>
      </c>
      <c r="AR185" s="46">
        <f t="shared" si="38"/>
        <v>2669.8002999999999</v>
      </c>
      <c r="AS185" s="45">
        <f t="shared" si="39"/>
        <v>2447.9171999999999</v>
      </c>
      <c r="AT185" s="74">
        <f t="shared" si="40"/>
        <v>4209.3591999999999</v>
      </c>
      <c r="AU185" s="67">
        <f>VLOOKUP(A185,'[2]consolidado geral (2)'!$A$103:$AC$372,29,0)</f>
        <v>80</v>
      </c>
      <c r="AV185" s="47">
        <v>9.0511999999999997</v>
      </c>
      <c r="AW185" s="47">
        <f t="shared" si="41"/>
        <v>724.096</v>
      </c>
      <c r="AX185" s="79">
        <f t="shared" si="42"/>
        <v>3393.8962999999999</v>
      </c>
      <c r="AY185" s="76">
        <f t="shared" si="43"/>
        <v>724.096</v>
      </c>
      <c r="AZ185" s="21">
        <f t="shared" si="44"/>
        <v>4933.4552000000003</v>
      </c>
    </row>
    <row r="186" spans="1:52" ht="25.5" x14ac:dyDescent="0.25">
      <c r="A186" s="43">
        <v>2081083</v>
      </c>
      <c r="B186" s="43">
        <v>44364826000105</v>
      </c>
      <c r="C186" s="42" t="s">
        <v>190</v>
      </c>
      <c r="D186" s="60" t="s">
        <v>11</v>
      </c>
      <c r="E186" s="60" t="s">
        <v>189</v>
      </c>
      <c r="F186" s="60">
        <v>350400</v>
      </c>
      <c r="G186" s="60" t="s">
        <v>2</v>
      </c>
      <c r="H186" s="59" t="s">
        <v>9</v>
      </c>
      <c r="I186" s="58">
        <v>7005</v>
      </c>
      <c r="J186" s="49">
        <v>10.920311999999999</v>
      </c>
      <c r="K186" s="49">
        <v>76496.785559999989</v>
      </c>
      <c r="L186" s="57">
        <v>2745</v>
      </c>
      <c r="M186" s="49">
        <v>10.713900000000001</v>
      </c>
      <c r="N186" s="49">
        <v>29409.655500000001</v>
      </c>
      <c r="O186" s="56">
        <v>105906.44105999998</v>
      </c>
      <c r="P186" s="35">
        <f>VLOOKUP(A186,'[1]midazolam SF'!$A$2:$M$272,13,0)</f>
        <v>1400</v>
      </c>
      <c r="Q186" s="47">
        <v>14.823352</v>
      </c>
      <c r="R186" s="34">
        <f t="shared" si="30"/>
        <v>20752.692800000001</v>
      </c>
      <c r="S186" s="50">
        <f>VLOOKUP(A186,'[1]atracurio 2.5 SF'!A185:M455,13,0)</f>
        <v>0</v>
      </c>
      <c r="T186" s="49">
        <v>10.192959999999999</v>
      </c>
      <c r="U186" s="54">
        <f t="shared" si="31"/>
        <v>0</v>
      </c>
      <c r="V186" s="48">
        <f>VLOOKUP(A186,'[1]atracurio 5 SF'!A185:M455,13,0)</f>
        <v>3150</v>
      </c>
      <c r="W186" s="47">
        <v>15.525040000000001</v>
      </c>
      <c r="X186" s="55">
        <f t="shared" si="32"/>
        <v>48903.876000000004</v>
      </c>
      <c r="Y186" s="50">
        <f>VLOOKUP(A186,'[1]rocuronio SF'!A185:M455,13,0)</f>
        <v>2870</v>
      </c>
      <c r="Z186" s="49">
        <v>11.76314</v>
      </c>
      <c r="AA186" s="54">
        <f t="shared" si="33"/>
        <v>33760.211799999997</v>
      </c>
      <c r="AB186" s="31">
        <f t="shared" si="34"/>
        <v>209323.22165999998</v>
      </c>
      <c r="AC186" s="50">
        <f>VLOOKUP(A186,'[1]propofol framp 20 SF'!A184:V453,22,0)</f>
        <v>4260</v>
      </c>
      <c r="AD186" s="53">
        <v>8.8693000000000008</v>
      </c>
      <c r="AE186" s="49">
        <f>VLOOKUP('Relatório Compra Internacional '!A186,'[1]propofol framp 20 SF'!A185:X454,24,0)</f>
        <v>37783.218000000001</v>
      </c>
      <c r="AF186" s="46">
        <f t="shared" si="35"/>
        <v>143689.65905999998</v>
      </c>
      <c r="AG186" s="52">
        <v>1400</v>
      </c>
      <c r="AH186" s="47">
        <v>15.323912999999999</v>
      </c>
      <c r="AI186" s="47">
        <v>21453.478199999998</v>
      </c>
      <c r="AJ186" s="51">
        <f t="shared" si="36"/>
        <v>42206.171000000002</v>
      </c>
      <c r="AK186" s="50">
        <v>0</v>
      </c>
      <c r="AL186" s="49">
        <v>10.02177</v>
      </c>
      <c r="AM186" s="49">
        <v>0</v>
      </c>
      <c r="AN186" s="46">
        <f t="shared" si="37"/>
        <v>0</v>
      </c>
      <c r="AO186" s="48">
        <v>9170</v>
      </c>
      <c r="AP186" s="47">
        <v>15.75999</v>
      </c>
      <c r="AQ186" s="47">
        <v>144519.10829999999</v>
      </c>
      <c r="AR186" s="46">
        <f t="shared" si="38"/>
        <v>193422.98430000001</v>
      </c>
      <c r="AS186" s="45">
        <f t="shared" si="39"/>
        <v>203755.8045</v>
      </c>
      <c r="AT186" s="74">
        <f t="shared" si="40"/>
        <v>413079.02616000001</v>
      </c>
      <c r="AU186" s="67">
        <f>VLOOKUP(A186,'[2]consolidado geral (2)'!$A$103:$AC$372,29,0)</f>
        <v>5675</v>
      </c>
      <c r="AV186" s="47">
        <v>9.0511999999999997</v>
      </c>
      <c r="AW186" s="47">
        <f t="shared" si="41"/>
        <v>51365.56</v>
      </c>
      <c r="AX186" s="79">
        <f t="shared" si="42"/>
        <v>244788.54430000001</v>
      </c>
      <c r="AY186" s="76">
        <f t="shared" si="43"/>
        <v>51365.56</v>
      </c>
      <c r="AZ186" s="21">
        <f t="shared" si="44"/>
        <v>464444.58616000001</v>
      </c>
    </row>
    <row r="187" spans="1:52" ht="38.25" x14ac:dyDescent="0.25">
      <c r="A187" s="43">
        <v>2081164</v>
      </c>
      <c r="B187" s="43">
        <v>13370183000189</v>
      </c>
      <c r="C187" s="42" t="s">
        <v>188</v>
      </c>
      <c r="D187" s="60" t="s">
        <v>83</v>
      </c>
      <c r="E187" s="60" t="s">
        <v>112</v>
      </c>
      <c r="F187" s="60">
        <v>354340</v>
      </c>
      <c r="G187" s="60" t="s">
        <v>2</v>
      </c>
      <c r="H187" s="59" t="s">
        <v>9</v>
      </c>
      <c r="I187" s="58">
        <v>1495</v>
      </c>
      <c r="J187" s="49">
        <v>10.920311999999999</v>
      </c>
      <c r="K187" s="49">
        <v>16325.866439999998</v>
      </c>
      <c r="L187" s="57">
        <v>585</v>
      </c>
      <c r="M187" s="49">
        <v>10.713900000000001</v>
      </c>
      <c r="N187" s="49">
        <v>6267.6315000000004</v>
      </c>
      <c r="O187" s="56">
        <v>22593.497939999997</v>
      </c>
      <c r="P187" s="35">
        <f>VLOOKUP(A187,'[1]midazolam SF'!$A$2:$M$272,13,0)</f>
        <v>0</v>
      </c>
      <c r="Q187" s="47">
        <v>14.823352</v>
      </c>
      <c r="R187" s="34">
        <f t="shared" si="30"/>
        <v>0</v>
      </c>
      <c r="S187" s="50">
        <f>VLOOKUP(A187,'[1]atracurio 2.5 SF'!A186:M456,13,0)</f>
        <v>0</v>
      </c>
      <c r="T187" s="49">
        <v>10.192959999999999</v>
      </c>
      <c r="U187" s="54">
        <f t="shared" si="31"/>
        <v>0</v>
      </c>
      <c r="V187" s="48">
        <f>VLOOKUP(A187,'[1]atracurio 5 SF'!A186:M456,13,0)</f>
        <v>2280</v>
      </c>
      <c r="W187" s="47">
        <v>15.525040000000001</v>
      </c>
      <c r="X187" s="55">
        <f t="shared" si="32"/>
        <v>35397.091200000003</v>
      </c>
      <c r="Y187" s="50">
        <f>VLOOKUP(A187,'[1]rocuronio SF'!A186:M456,13,0)</f>
        <v>795</v>
      </c>
      <c r="Z187" s="49">
        <v>11.76314</v>
      </c>
      <c r="AA187" s="54">
        <f t="shared" si="33"/>
        <v>9351.6962999999996</v>
      </c>
      <c r="AB187" s="31">
        <f t="shared" si="34"/>
        <v>67342.285439999992</v>
      </c>
      <c r="AC187" s="50">
        <f>VLOOKUP(A187,'[1]propofol framp 20 SF'!A185:V454,22,0)</f>
        <v>910</v>
      </c>
      <c r="AD187" s="53">
        <v>8.8693000000000008</v>
      </c>
      <c r="AE187" s="49">
        <f>VLOOKUP('Relatório Compra Internacional '!A187,'[1]propofol framp 20 SF'!A186:X455,24,0)</f>
        <v>8071.063000000001</v>
      </c>
      <c r="AF187" s="46">
        <f t="shared" si="35"/>
        <v>30664.560939999999</v>
      </c>
      <c r="AG187" s="52">
        <v>0</v>
      </c>
      <c r="AH187" s="47">
        <v>15.323912999999999</v>
      </c>
      <c r="AI187" s="47">
        <v>0</v>
      </c>
      <c r="AJ187" s="51">
        <f t="shared" si="36"/>
        <v>0</v>
      </c>
      <c r="AK187" s="50">
        <v>0</v>
      </c>
      <c r="AL187" s="49">
        <v>10.02177</v>
      </c>
      <c r="AM187" s="49">
        <v>0</v>
      </c>
      <c r="AN187" s="46">
        <f t="shared" si="37"/>
        <v>0</v>
      </c>
      <c r="AO187" s="48">
        <v>6620</v>
      </c>
      <c r="AP187" s="47">
        <v>15.75999</v>
      </c>
      <c r="AQ187" s="47">
        <v>104331.1338</v>
      </c>
      <c r="AR187" s="46">
        <f t="shared" si="38"/>
        <v>139728.22500000001</v>
      </c>
      <c r="AS187" s="45">
        <f t="shared" si="39"/>
        <v>112402.19679999999</v>
      </c>
      <c r="AT187" s="74">
        <f t="shared" si="40"/>
        <v>179744.48223999998</v>
      </c>
      <c r="AU187" s="67">
        <f>VLOOKUP(A187,'[2]consolidado geral (2)'!$A$103:$AC$372,29,0)</f>
        <v>4100</v>
      </c>
      <c r="AV187" s="47">
        <v>9.0511999999999997</v>
      </c>
      <c r="AW187" s="47">
        <f t="shared" si="41"/>
        <v>37109.919999999998</v>
      </c>
      <c r="AX187" s="79">
        <f t="shared" si="42"/>
        <v>176838.14500000002</v>
      </c>
      <c r="AY187" s="76">
        <f t="shared" si="43"/>
        <v>37109.919999999998</v>
      </c>
      <c r="AZ187" s="21">
        <f t="shared" si="44"/>
        <v>216854.40223999997</v>
      </c>
    </row>
    <row r="188" spans="1:52" ht="51" x14ac:dyDescent="0.25">
      <c r="A188" s="43">
        <v>2081253</v>
      </c>
      <c r="B188" s="43">
        <v>44215341000150</v>
      </c>
      <c r="C188" s="42" t="s">
        <v>187</v>
      </c>
      <c r="D188" s="60" t="s">
        <v>43</v>
      </c>
      <c r="E188" s="60" t="s">
        <v>186</v>
      </c>
      <c r="F188" s="60">
        <v>350330</v>
      </c>
      <c r="G188" s="60" t="s">
        <v>2</v>
      </c>
      <c r="H188" s="59" t="s">
        <v>9</v>
      </c>
      <c r="I188" s="58">
        <v>1195</v>
      </c>
      <c r="J188" s="49">
        <v>10.920311999999999</v>
      </c>
      <c r="K188" s="49">
        <v>13049.77284</v>
      </c>
      <c r="L188" s="57">
        <v>470</v>
      </c>
      <c r="M188" s="49">
        <v>10.713900000000001</v>
      </c>
      <c r="N188" s="49">
        <v>5035.5330000000004</v>
      </c>
      <c r="O188" s="56">
        <v>18085.305840000001</v>
      </c>
      <c r="P188" s="35">
        <f>VLOOKUP(A188,'[1]midazolam SF'!$A$2:$M$272,13,0)</f>
        <v>1460</v>
      </c>
      <c r="Q188" s="47">
        <v>14.823352</v>
      </c>
      <c r="R188" s="34">
        <f t="shared" si="30"/>
        <v>21642.093919999999</v>
      </c>
      <c r="S188" s="50">
        <f>VLOOKUP(A188,'[1]atracurio 2.5 SF'!A187:M457,13,0)</f>
        <v>0</v>
      </c>
      <c r="T188" s="49">
        <v>10.192959999999999</v>
      </c>
      <c r="U188" s="54">
        <f t="shared" si="31"/>
        <v>0</v>
      </c>
      <c r="V188" s="48">
        <f>VLOOKUP(A188,'[1]atracurio 5 SF'!A187:M457,13,0)</f>
        <v>0</v>
      </c>
      <c r="W188" s="47">
        <v>15.525040000000001</v>
      </c>
      <c r="X188" s="55">
        <f t="shared" si="32"/>
        <v>0</v>
      </c>
      <c r="Y188" s="50">
        <f>VLOOKUP(A188,'[1]rocuronio SF'!A187:M457,13,0)</f>
        <v>1915</v>
      </c>
      <c r="Z188" s="49">
        <v>11.76314</v>
      </c>
      <c r="AA188" s="54">
        <f t="shared" si="33"/>
        <v>22526.413100000002</v>
      </c>
      <c r="AB188" s="31">
        <f t="shared" si="34"/>
        <v>62253.812860000005</v>
      </c>
      <c r="AC188" s="50">
        <f>VLOOKUP(A188,'[1]propofol framp 20 SF'!A186:V455,22,0)</f>
        <v>730</v>
      </c>
      <c r="AD188" s="53">
        <v>8.8693000000000008</v>
      </c>
      <c r="AE188" s="49">
        <f>VLOOKUP('Relatório Compra Internacional '!A188,'[1]propofol framp 20 SF'!A187:X456,24,0)</f>
        <v>6474.5890000000009</v>
      </c>
      <c r="AF188" s="46">
        <f t="shared" si="35"/>
        <v>24559.894840000001</v>
      </c>
      <c r="AG188" s="52">
        <v>1460</v>
      </c>
      <c r="AH188" s="47">
        <v>15.323912999999999</v>
      </c>
      <c r="AI188" s="47">
        <v>22372.912979999997</v>
      </c>
      <c r="AJ188" s="51">
        <f t="shared" si="36"/>
        <v>44015.006899999993</v>
      </c>
      <c r="AK188" s="50">
        <v>0</v>
      </c>
      <c r="AL188" s="49">
        <v>10.02177</v>
      </c>
      <c r="AM188" s="49">
        <v>0</v>
      </c>
      <c r="AN188" s="46">
        <f t="shared" si="37"/>
        <v>0</v>
      </c>
      <c r="AO188" s="48">
        <v>0</v>
      </c>
      <c r="AP188" s="47">
        <v>15.75999</v>
      </c>
      <c r="AQ188" s="47">
        <v>0</v>
      </c>
      <c r="AR188" s="46">
        <f t="shared" si="38"/>
        <v>0</v>
      </c>
      <c r="AS188" s="45">
        <f t="shared" si="39"/>
        <v>28847.501979999997</v>
      </c>
      <c r="AT188" s="74">
        <f t="shared" si="40"/>
        <v>91101.314840000006</v>
      </c>
      <c r="AU188" s="67">
        <f>VLOOKUP(A188,'[2]consolidado geral (2)'!$A$103:$AC$372,29,0)</f>
        <v>0</v>
      </c>
      <c r="AV188" s="47">
        <v>9.0511999999999997</v>
      </c>
      <c r="AW188" s="47">
        <f t="shared" si="41"/>
        <v>0</v>
      </c>
      <c r="AX188" s="79">
        <f t="shared" si="42"/>
        <v>0</v>
      </c>
      <c r="AY188" s="76">
        <f t="shared" si="43"/>
        <v>0</v>
      </c>
      <c r="AZ188" s="21">
        <f t="shared" si="44"/>
        <v>91101.314840000006</v>
      </c>
    </row>
    <row r="189" spans="1:52" ht="25.5" x14ac:dyDescent="0.25">
      <c r="A189" s="43">
        <v>2081350</v>
      </c>
      <c r="B189" s="43">
        <v>54667316000160</v>
      </c>
      <c r="C189" s="42" t="s">
        <v>185</v>
      </c>
      <c r="D189" s="60" t="s">
        <v>35</v>
      </c>
      <c r="E189" s="60" t="s">
        <v>184</v>
      </c>
      <c r="F189" s="60">
        <v>353880</v>
      </c>
      <c r="G189" s="60" t="s">
        <v>2</v>
      </c>
      <c r="H189" s="59" t="s">
        <v>9</v>
      </c>
      <c r="I189" s="58">
        <v>0</v>
      </c>
      <c r="J189" s="49">
        <v>10.920311999999999</v>
      </c>
      <c r="K189" s="49">
        <v>0</v>
      </c>
      <c r="L189" s="57">
        <v>0</v>
      </c>
      <c r="M189" s="49">
        <v>10.713900000000001</v>
      </c>
      <c r="N189" s="49">
        <v>0</v>
      </c>
      <c r="O189" s="56">
        <v>0</v>
      </c>
      <c r="P189" s="35">
        <f>VLOOKUP(A189,'[1]midazolam SF'!$A$2:$M$272,13,0)</f>
        <v>100</v>
      </c>
      <c r="Q189" s="47">
        <v>14.823352</v>
      </c>
      <c r="R189" s="34">
        <f t="shared" si="30"/>
        <v>1482.3352</v>
      </c>
      <c r="S189" s="50">
        <f>VLOOKUP(A189,'[1]atracurio 2.5 SF'!A188:M458,13,0)</f>
        <v>0</v>
      </c>
      <c r="T189" s="49">
        <v>10.192959999999999</v>
      </c>
      <c r="U189" s="54">
        <f t="shared" si="31"/>
        <v>0</v>
      </c>
      <c r="V189" s="48">
        <f>VLOOKUP(A189,'[1]atracurio 5 SF'!A188:M458,13,0)</f>
        <v>110</v>
      </c>
      <c r="W189" s="47">
        <v>15.525040000000001</v>
      </c>
      <c r="X189" s="55">
        <f t="shared" si="32"/>
        <v>1707.7544</v>
      </c>
      <c r="Y189" s="50">
        <f>VLOOKUP(A189,'[1]rocuronio SF'!A188:M458,13,0)</f>
        <v>0</v>
      </c>
      <c r="Z189" s="49">
        <v>11.76314</v>
      </c>
      <c r="AA189" s="54">
        <f t="shared" si="33"/>
        <v>0</v>
      </c>
      <c r="AB189" s="31">
        <f t="shared" si="34"/>
        <v>3190.0896000000002</v>
      </c>
      <c r="AC189" s="50">
        <f>VLOOKUP(A189,'[1]propofol framp 20 SF'!A187:V456,22,0)</f>
        <v>0</v>
      </c>
      <c r="AD189" s="53">
        <v>8.8693000000000008</v>
      </c>
      <c r="AE189" s="49">
        <f>VLOOKUP('Relatório Compra Internacional '!A189,'[1]propofol framp 20 SF'!A188:X457,24,0)</f>
        <v>0</v>
      </c>
      <c r="AF189" s="46">
        <f t="shared" si="35"/>
        <v>0</v>
      </c>
      <c r="AG189" s="52">
        <v>100</v>
      </c>
      <c r="AH189" s="47">
        <v>15.323912999999999</v>
      </c>
      <c r="AI189" s="47">
        <v>1532.3913</v>
      </c>
      <c r="AJ189" s="51">
        <f t="shared" si="36"/>
        <v>3014.7264999999998</v>
      </c>
      <c r="AK189" s="50">
        <v>0</v>
      </c>
      <c r="AL189" s="49">
        <v>10.02177</v>
      </c>
      <c r="AM189" s="49">
        <v>0</v>
      </c>
      <c r="AN189" s="46">
        <f t="shared" si="37"/>
        <v>0</v>
      </c>
      <c r="AO189" s="48">
        <v>310</v>
      </c>
      <c r="AP189" s="47">
        <v>15.75999</v>
      </c>
      <c r="AQ189" s="47">
        <v>4885.5969000000005</v>
      </c>
      <c r="AR189" s="46">
        <f t="shared" si="38"/>
        <v>6593.3513000000003</v>
      </c>
      <c r="AS189" s="45">
        <f t="shared" si="39"/>
        <v>6417.9882000000007</v>
      </c>
      <c r="AT189" s="74">
        <f t="shared" si="40"/>
        <v>9608.0778000000009</v>
      </c>
      <c r="AU189" s="67">
        <f>VLOOKUP(A189,'[2]consolidado geral (2)'!$A$103:$AC$372,29,0)</f>
        <v>180</v>
      </c>
      <c r="AV189" s="47">
        <v>9.0511999999999997</v>
      </c>
      <c r="AW189" s="47">
        <f t="shared" si="41"/>
        <v>1629.2159999999999</v>
      </c>
      <c r="AX189" s="79">
        <f t="shared" si="42"/>
        <v>8222.5673000000006</v>
      </c>
      <c r="AY189" s="76">
        <f t="shared" si="43"/>
        <v>1629.2159999999999</v>
      </c>
      <c r="AZ189" s="21">
        <f t="shared" si="44"/>
        <v>11237.293800000001</v>
      </c>
    </row>
    <row r="190" spans="1:52" ht="38.25" x14ac:dyDescent="0.25">
      <c r="A190" s="43">
        <v>2081385</v>
      </c>
      <c r="B190" s="43">
        <v>72699119000105</v>
      </c>
      <c r="C190" s="42" t="s">
        <v>183</v>
      </c>
      <c r="D190" s="60" t="s">
        <v>70</v>
      </c>
      <c r="E190" s="60" t="s">
        <v>182</v>
      </c>
      <c r="F190" s="60">
        <v>355510</v>
      </c>
      <c r="G190" s="60" t="s">
        <v>2</v>
      </c>
      <c r="H190" s="59" t="s">
        <v>9</v>
      </c>
      <c r="I190" s="58">
        <v>0</v>
      </c>
      <c r="J190" s="49">
        <v>10.920311999999999</v>
      </c>
      <c r="K190" s="49">
        <v>0</v>
      </c>
      <c r="L190" s="57">
        <v>0</v>
      </c>
      <c r="M190" s="49">
        <v>10.713900000000001</v>
      </c>
      <c r="N190" s="49">
        <v>0</v>
      </c>
      <c r="O190" s="56">
        <v>0</v>
      </c>
      <c r="P190" s="35">
        <f>VLOOKUP(A190,'[1]midazolam SF'!$A$2:$M$272,13,0)</f>
        <v>170</v>
      </c>
      <c r="Q190" s="47">
        <v>14.823352</v>
      </c>
      <c r="R190" s="34">
        <f t="shared" si="30"/>
        <v>2519.9698399999997</v>
      </c>
      <c r="S190" s="50">
        <f>VLOOKUP(A190,'[1]atracurio 2.5 SF'!A189:M459,13,0)</f>
        <v>0</v>
      </c>
      <c r="T190" s="49">
        <v>10.192959999999999</v>
      </c>
      <c r="U190" s="54">
        <f t="shared" si="31"/>
        <v>0</v>
      </c>
      <c r="V190" s="48">
        <f>VLOOKUP(A190,'[1]atracurio 5 SF'!A189:M459,13,0)</f>
        <v>0</v>
      </c>
      <c r="W190" s="47">
        <v>15.525040000000001</v>
      </c>
      <c r="X190" s="55">
        <f t="shared" si="32"/>
        <v>0</v>
      </c>
      <c r="Y190" s="50">
        <f>VLOOKUP(A190,'[1]rocuronio SF'!A189:M459,13,0)</f>
        <v>15</v>
      </c>
      <c r="Z190" s="49">
        <v>11.76314</v>
      </c>
      <c r="AA190" s="54">
        <f t="shared" si="33"/>
        <v>176.44710000000001</v>
      </c>
      <c r="AB190" s="31">
        <f t="shared" si="34"/>
        <v>2696.4169399999996</v>
      </c>
      <c r="AC190" s="50">
        <f>VLOOKUP(A190,'[1]propofol framp 20 SF'!A188:V457,22,0)</f>
        <v>0</v>
      </c>
      <c r="AD190" s="53">
        <v>8.8693000000000008</v>
      </c>
      <c r="AE190" s="49">
        <f>VLOOKUP('Relatório Compra Internacional '!A190,'[1]propofol framp 20 SF'!A189:X458,24,0)</f>
        <v>0</v>
      </c>
      <c r="AF190" s="46">
        <f t="shared" si="35"/>
        <v>0</v>
      </c>
      <c r="AG190" s="52">
        <v>170</v>
      </c>
      <c r="AH190" s="47">
        <v>15.323912999999999</v>
      </c>
      <c r="AI190" s="47">
        <v>2605.0652099999998</v>
      </c>
      <c r="AJ190" s="51">
        <f t="shared" si="36"/>
        <v>5125.0350499999995</v>
      </c>
      <c r="AK190" s="50">
        <v>0</v>
      </c>
      <c r="AL190" s="49">
        <v>10.02177</v>
      </c>
      <c r="AM190" s="49">
        <v>0</v>
      </c>
      <c r="AN190" s="46">
        <f t="shared" si="37"/>
        <v>0</v>
      </c>
      <c r="AO190" s="48">
        <v>0</v>
      </c>
      <c r="AP190" s="47">
        <v>15.75999</v>
      </c>
      <c r="AQ190" s="47">
        <v>0</v>
      </c>
      <c r="AR190" s="46">
        <f t="shared" si="38"/>
        <v>0</v>
      </c>
      <c r="AS190" s="45">
        <f t="shared" si="39"/>
        <v>2605.0652099999998</v>
      </c>
      <c r="AT190" s="74">
        <f t="shared" si="40"/>
        <v>5301.4821499999998</v>
      </c>
      <c r="AU190" s="67">
        <f>VLOOKUP(A190,'[2]consolidado geral (2)'!$A$103:$AC$372,29,0)</f>
        <v>0</v>
      </c>
      <c r="AV190" s="47">
        <v>9.0511999999999997</v>
      </c>
      <c r="AW190" s="47">
        <f t="shared" si="41"/>
        <v>0</v>
      </c>
      <c r="AX190" s="79">
        <f t="shared" si="42"/>
        <v>0</v>
      </c>
      <c r="AY190" s="76">
        <f t="shared" si="43"/>
        <v>0</v>
      </c>
      <c r="AZ190" s="21">
        <f t="shared" si="44"/>
        <v>5301.4821499999998</v>
      </c>
    </row>
    <row r="191" spans="1:52" ht="38.25" x14ac:dyDescent="0.25">
      <c r="A191" s="43">
        <v>2081458</v>
      </c>
      <c r="B191" s="43">
        <v>51473692000126</v>
      </c>
      <c r="C191" s="42" t="s">
        <v>181</v>
      </c>
      <c r="D191" s="60" t="s">
        <v>43</v>
      </c>
      <c r="E191" s="60" t="s">
        <v>108</v>
      </c>
      <c r="F191" s="60">
        <v>352690</v>
      </c>
      <c r="G191" s="60" t="s">
        <v>2</v>
      </c>
      <c r="H191" s="59" t="s">
        <v>9</v>
      </c>
      <c r="I191" s="58">
        <v>930</v>
      </c>
      <c r="J191" s="49">
        <v>10.920311999999999</v>
      </c>
      <c r="K191" s="49">
        <v>10155.890159999999</v>
      </c>
      <c r="L191" s="57">
        <v>365</v>
      </c>
      <c r="M191" s="49">
        <v>10.713900000000001</v>
      </c>
      <c r="N191" s="49">
        <v>3910.5735000000004</v>
      </c>
      <c r="O191" s="56">
        <v>14066.463659999999</v>
      </c>
      <c r="P191" s="35">
        <f>VLOOKUP(A191,'[1]midazolam SF'!$A$2:$M$272,13,0)</f>
        <v>1070</v>
      </c>
      <c r="Q191" s="47">
        <v>14.823352</v>
      </c>
      <c r="R191" s="34">
        <f t="shared" si="30"/>
        <v>15860.986639999999</v>
      </c>
      <c r="S191" s="50">
        <f>VLOOKUP(A191,'[1]atracurio 2.5 SF'!A190:M460,13,0)</f>
        <v>350</v>
      </c>
      <c r="T191" s="49">
        <v>10.192959999999999</v>
      </c>
      <c r="U191" s="54">
        <f t="shared" si="31"/>
        <v>3567.5359999999996</v>
      </c>
      <c r="V191" s="48">
        <f>VLOOKUP(A191,'[1]atracurio 5 SF'!A190:M460,13,0)</f>
        <v>0</v>
      </c>
      <c r="W191" s="47">
        <v>15.525040000000001</v>
      </c>
      <c r="X191" s="55">
        <f t="shared" si="32"/>
        <v>0</v>
      </c>
      <c r="Y191" s="50">
        <f>VLOOKUP(A191,'[1]rocuronio SF'!A190:M460,13,0)</f>
        <v>130</v>
      </c>
      <c r="Z191" s="49">
        <v>11.76314</v>
      </c>
      <c r="AA191" s="54">
        <f t="shared" si="33"/>
        <v>1529.2082</v>
      </c>
      <c r="AB191" s="31">
        <f t="shared" si="34"/>
        <v>35024.194499999998</v>
      </c>
      <c r="AC191" s="50">
        <f>VLOOKUP(A191,'[1]propofol framp 20 SF'!A189:V458,22,0)</f>
        <v>565</v>
      </c>
      <c r="AD191" s="53">
        <v>8.8693000000000008</v>
      </c>
      <c r="AE191" s="49">
        <f>VLOOKUP('Relatório Compra Internacional '!A191,'[1]propofol framp 20 SF'!A190:X459,24,0)</f>
        <v>5011.1545000000006</v>
      </c>
      <c r="AF191" s="46">
        <f t="shared" si="35"/>
        <v>19077.618159999998</v>
      </c>
      <c r="AG191" s="52">
        <v>1070</v>
      </c>
      <c r="AH191" s="47">
        <v>15.323912999999999</v>
      </c>
      <c r="AI191" s="47">
        <v>16396.586909999998</v>
      </c>
      <c r="AJ191" s="51">
        <f t="shared" si="36"/>
        <v>32257.573549999997</v>
      </c>
      <c r="AK191" s="50">
        <v>2340</v>
      </c>
      <c r="AL191" s="49">
        <v>10.02177</v>
      </c>
      <c r="AM191" s="49">
        <v>23450.941800000001</v>
      </c>
      <c r="AN191" s="46">
        <f t="shared" si="37"/>
        <v>27018.477800000001</v>
      </c>
      <c r="AO191" s="48">
        <v>0</v>
      </c>
      <c r="AP191" s="47">
        <v>15.75999</v>
      </c>
      <c r="AQ191" s="47">
        <v>0</v>
      </c>
      <c r="AR191" s="46">
        <f t="shared" si="38"/>
        <v>0</v>
      </c>
      <c r="AS191" s="45">
        <f t="shared" si="39"/>
        <v>44858.683210000003</v>
      </c>
      <c r="AT191" s="74">
        <f t="shared" si="40"/>
        <v>79882.877710000001</v>
      </c>
      <c r="AU191" s="67">
        <f>VLOOKUP(A191,'[2]consolidado geral (2)'!$A$103:$AC$372,29,0)</f>
        <v>0</v>
      </c>
      <c r="AV191" s="47">
        <v>9.0511999999999997</v>
      </c>
      <c r="AW191" s="47">
        <f t="shared" si="41"/>
        <v>0</v>
      </c>
      <c r="AX191" s="79">
        <f t="shared" si="42"/>
        <v>0</v>
      </c>
      <c r="AY191" s="76">
        <f t="shared" si="43"/>
        <v>0</v>
      </c>
      <c r="AZ191" s="21">
        <f t="shared" si="44"/>
        <v>79882.877710000001</v>
      </c>
    </row>
    <row r="192" spans="1:52" ht="51" x14ac:dyDescent="0.25">
      <c r="A192" s="43">
        <v>2081512</v>
      </c>
      <c r="B192" s="43">
        <v>48547806000120</v>
      </c>
      <c r="C192" s="42" t="s">
        <v>180</v>
      </c>
      <c r="D192" s="60" t="s">
        <v>54</v>
      </c>
      <c r="E192" s="60" t="s">
        <v>176</v>
      </c>
      <c r="F192" s="60">
        <v>351840</v>
      </c>
      <c r="G192" s="60" t="s">
        <v>2</v>
      </c>
      <c r="H192" s="59" t="s">
        <v>9</v>
      </c>
      <c r="I192" s="58">
        <v>860</v>
      </c>
      <c r="J192" s="49">
        <v>10.920311999999999</v>
      </c>
      <c r="K192" s="49">
        <v>9391.4683199999999</v>
      </c>
      <c r="L192" s="57">
        <v>335</v>
      </c>
      <c r="M192" s="49">
        <v>10.713900000000001</v>
      </c>
      <c r="N192" s="49">
        <v>3589.1565000000001</v>
      </c>
      <c r="O192" s="56">
        <v>12980.624820000001</v>
      </c>
      <c r="P192" s="35">
        <f>VLOOKUP(A192,'[1]midazolam SF'!$A$2:$M$272,13,0)</f>
        <v>250</v>
      </c>
      <c r="Q192" s="47">
        <v>14.823352</v>
      </c>
      <c r="R192" s="34">
        <f t="shared" si="30"/>
        <v>3705.8379999999997</v>
      </c>
      <c r="S192" s="50">
        <f>VLOOKUP(A192,'[1]atracurio 2.5 SF'!A191:M461,13,0)</f>
        <v>50</v>
      </c>
      <c r="T192" s="49">
        <v>10.192959999999999</v>
      </c>
      <c r="U192" s="54">
        <f t="shared" si="31"/>
        <v>509.64799999999997</v>
      </c>
      <c r="V192" s="48">
        <f>VLOOKUP(A192,'[1]atracurio 5 SF'!A191:M461,13,0)</f>
        <v>280</v>
      </c>
      <c r="W192" s="47">
        <v>15.525040000000001</v>
      </c>
      <c r="X192" s="55">
        <f t="shared" si="32"/>
        <v>4347.0111999999999</v>
      </c>
      <c r="Y192" s="50">
        <f>VLOOKUP(A192,'[1]rocuronio SF'!A191:M461,13,0)</f>
        <v>130</v>
      </c>
      <c r="Z192" s="49">
        <v>11.76314</v>
      </c>
      <c r="AA192" s="54">
        <f t="shared" si="33"/>
        <v>1529.2082</v>
      </c>
      <c r="AB192" s="31">
        <f t="shared" si="34"/>
        <v>23072.330220000003</v>
      </c>
      <c r="AC192" s="50">
        <f>VLOOKUP(A192,'[1]propofol framp 20 SF'!A190:V459,22,0)</f>
        <v>520</v>
      </c>
      <c r="AD192" s="53">
        <v>8.8693000000000008</v>
      </c>
      <c r="AE192" s="49">
        <f>VLOOKUP('Relatório Compra Internacional '!A192,'[1]propofol framp 20 SF'!A191:X460,24,0)</f>
        <v>4612.0360000000001</v>
      </c>
      <c r="AF192" s="46">
        <f t="shared" si="35"/>
        <v>17592.660820000001</v>
      </c>
      <c r="AG192" s="52">
        <v>250</v>
      </c>
      <c r="AH192" s="47">
        <v>15.323912999999999</v>
      </c>
      <c r="AI192" s="47">
        <v>3830.9782499999997</v>
      </c>
      <c r="AJ192" s="51">
        <f t="shared" si="36"/>
        <v>7536.8162499999999</v>
      </c>
      <c r="AK192" s="50">
        <v>350</v>
      </c>
      <c r="AL192" s="49">
        <v>10.02177</v>
      </c>
      <c r="AM192" s="49">
        <v>3507.6195000000002</v>
      </c>
      <c r="AN192" s="46">
        <f t="shared" si="37"/>
        <v>4017.2675000000004</v>
      </c>
      <c r="AO192" s="48">
        <v>820</v>
      </c>
      <c r="AP192" s="47">
        <v>15.75999</v>
      </c>
      <c r="AQ192" s="47">
        <v>12923.191800000001</v>
      </c>
      <c r="AR192" s="46">
        <f t="shared" si="38"/>
        <v>17270.203000000001</v>
      </c>
      <c r="AS192" s="45">
        <f t="shared" si="39"/>
        <v>24873.825550000001</v>
      </c>
      <c r="AT192" s="74">
        <f t="shared" si="40"/>
        <v>47946.155770000005</v>
      </c>
      <c r="AU192" s="67">
        <f>VLOOKUP(A192,'[2]consolidado geral (2)'!$A$103:$AC$372,29,0)</f>
        <v>500</v>
      </c>
      <c r="AV192" s="47">
        <v>9.0511999999999997</v>
      </c>
      <c r="AW192" s="47">
        <f t="shared" si="41"/>
        <v>4525.5999999999995</v>
      </c>
      <c r="AX192" s="79">
        <f t="shared" si="42"/>
        <v>21795.803</v>
      </c>
      <c r="AY192" s="76">
        <f t="shared" si="43"/>
        <v>4525.5999999999995</v>
      </c>
      <c r="AZ192" s="21">
        <f t="shared" si="44"/>
        <v>52471.755770000003</v>
      </c>
    </row>
    <row r="193" spans="1:52" ht="38.25" x14ac:dyDescent="0.25">
      <c r="A193" s="43">
        <v>2081571</v>
      </c>
      <c r="B193" s="43">
        <v>49017353000193</v>
      </c>
      <c r="C193" s="42" t="s">
        <v>179</v>
      </c>
      <c r="D193" s="60" t="s">
        <v>31</v>
      </c>
      <c r="E193" s="60" t="s">
        <v>178</v>
      </c>
      <c r="F193" s="60">
        <v>354420</v>
      </c>
      <c r="G193" s="60" t="s">
        <v>2</v>
      </c>
      <c r="H193" s="59" t="s">
        <v>9</v>
      </c>
      <c r="I193" s="58">
        <v>0</v>
      </c>
      <c r="J193" s="49">
        <v>10.920311999999999</v>
      </c>
      <c r="K193" s="49">
        <v>0</v>
      </c>
      <c r="L193" s="57">
        <v>0</v>
      </c>
      <c r="M193" s="49">
        <v>10.713900000000001</v>
      </c>
      <c r="N193" s="49">
        <v>0</v>
      </c>
      <c r="O193" s="56">
        <v>0</v>
      </c>
      <c r="P193" s="35">
        <f>VLOOKUP(A193,'[1]midazolam SF'!$A$2:$M$272,13,0)</f>
        <v>0</v>
      </c>
      <c r="Q193" s="47">
        <v>14.823352</v>
      </c>
      <c r="R193" s="34">
        <f t="shared" si="30"/>
        <v>0</v>
      </c>
      <c r="S193" s="50">
        <f>VLOOKUP(A193,'[1]atracurio 2.5 SF'!A192:M462,13,0)</f>
        <v>0</v>
      </c>
      <c r="T193" s="49">
        <v>10.192959999999999</v>
      </c>
      <c r="U193" s="54">
        <f t="shared" si="31"/>
        <v>0</v>
      </c>
      <c r="V193" s="48">
        <f>VLOOKUP(A193,'[1]atracurio 5 SF'!A192:M462,13,0)</f>
        <v>0</v>
      </c>
      <c r="W193" s="47">
        <v>15.525040000000001</v>
      </c>
      <c r="X193" s="55">
        <f t="shared" si="32"/>
        <v>0</v>
      </c>
      <c r="Y193" s="50">
        <f>VLOOKUP(A193,'[1]rocuronio SF'!A192:M462,13,0)</f>
        <v>0</v>
      </c>
      <c r="Z193" s="49">
        <v>11.76314</v>
      </c>
      <c r="AA193" s="54">
        <f t="shared" si="33"/>
        <v>0</v>
      </c>
      <c r="AB193" s="31">
        <f t="shared" si="34"/>
        <v>0</v>
      </c>
      <c r="AC193" s="50">
        <f>VLOOKUP(A193,'[1]propofol framp 20 SF'!A191:V460,22,0)</f>
        <v>0</v>
      </c>
      <c r="AD193" s="53">
        <v>8.8693000000000008</v>
      </c>
      <c r="AE193" s="49">
        <f>VLOOKUP('Relatório Compra Internacional '!A193,'[1]propofol framp 20 SF'!A192:X461,24,0)</f>
        <v>0</v>
      </c>
      <c r="AF193" s="46">
        <f t="shared" si="35"/>
        <v>0</v>
      </c>
      <c r="AG193" s="52">
        <v>0</v>
      </c>
      <c r="AH193" s="47">
        <v>15.323912999999999</v>
      </c>
      <c r="AI193" s="47">
        <v>0</v>
      </c>
      <c r="AJ193" s="51">
        <f t="shared" si="36"/>
        <v>0</v>
      </c>
      <c r="AK193" s="50">
        <v>0</v>
      </c>
      <c r="AL193" s="49">
        <v>10.02177</v>
      </c>
      <c r="AM193" s="49">
        <v>0</v>
      </c>
      <c r="AN193" s="46">
        <f t="shared" si="37"/>
        <v>0</v>
      </c>
      <c r="AO193" s="48">
        <v>0</v>
      </c>
      <c r="AP193" s="47">
        <v>15.75999</v>
      </c>
      <c r="AQ193" s="47">
        <v>0</v>
      </c>
      <c r="AR193" s="46">
        <f t="shared" si="38"/>
        <v>0</v>
      </c>
      <c r="AS193" s="45">
        <f t="shared" si="39"/>
        <v>0</v>
      </c>
      <c r="AT193" s="74">
        <f t="shared" si="40"/>
        <v>0</v>
      </c>
      <c r="AU193" s="67">
        <f>VLOOKUP(A193,'[2]consolidado geral (2)'!$A$103:$AC$372,29,0)</f>
        <v>0</v>
      </c>
      <c r="AV193" s="47">
        <v>9.0511999999999997</v>
      </c>
      <c r="AW193" s="47">
        <f t="shared" si="41"/>
        <v>0</v>
      </c>
      <c r="AX193" s="79">
        <f t="shared" si="42"/>
        <v>0</v>
      </c>
      <c r="AY193" s="76">
        <f t="shared" si="43"/>
        <v>0</v>
      </c>
      <c r="AZ193" s="21">
        <f t="shared" si="44"/>
        <v>0</v>
      </c>
    </row>
    <row r="194" spans="1:52" ht="38.25" x14ac:dyDescent="0.25">
      <c r="A194" s="43">
        <v>2081644</v>
      </c>
      <c r="B194" s="43">
        <v>51612828000131</v>
      </c>
      <c r="C194" s="42" t="s">
        <v>177</v>
      </c>
      <c r="D194" s="60" t="s">
        <v>54</v>
      </c>
      <c r="E194" s="60" t="s">
        <v>176</v>
      </c>
      <c r="F194" s="60">
        <v>351840</v>
      </c>
      <c r="G194" s="60" t="s">
        <v>2</v>
      </c>
      <c r="H194" s="59" t="s">
        <v>9</v>
      </c>
      <c r="I194" s="58">
        <v>0</v>
      </c>
      <c r="J194" s="49">
        <v>10.920311999999999</v>
      </c>
      <c r="K194" s="49">
        <v>0</v>
      </c>
      <c r="L194" s="57">
        <v>0</v>
      </c>
      <c r="M194" s="49">
        <v>10.713900000000001</v>
      </c>
      <c r="N194" s="49">
        <v>0</v>
      </c>
      <c r="O194" s="56">
        <v>0</v>
      </c>
      <c r="P194" s="35">
        <f>VLOOKUP(A194,'[1]midazolam SF'!$A$2:$M$272,13,0)</f>
        <v>0</v>
      </c>
      <c r="Q194" s="47">
        <v>14.823352</v>
      </c>
      <c r="R194" s="34">
        <f t="shared" si="30"/>
        <v>0</v>
      </c>
      <c r="S194" s="50">
        <f>VLOOKUP(A194,'[1]atracurio 2.5 SF'!A193:M463,13,0)</f>
        <v>0</v>
      </c>
      <c r="T194" s="49">
        <v>10.192959999999999</v>
      </c>
      <c r="U194" s="54">
        <f t="shared" si="31"/>
        <v>0</v>
      </c>
      <c r="V194" s="48">
        <f>VLOOKUP(A194,'[1]atracurio 5 SF'!A193:M463,13,0)</f>
        <v>180</v>
      </c>
      <c r="W194" s="47">
        <v>15.525040000000001</v>
      </c>
      <c r="X194" s="55">
        <f t="shared" si="32"/>
        <v>2794.5072</v>
      </c>
      <c r="Y194" s="50">
        <f>VLOOKUP(A194,'[1]rocuronio SF'!A193:M463,13,0)</f>
        <v>320</v>
      </c>
      <c r="Z194" s="49">
        <v>11.76314</v>
      </c>
      <c r="AA194" s="54">
        <f t="shared" si="33"/>
        <v>3764.2048</v>
      </c>
      <c r="AB194" s="31">
        <f t="shared" si="34"/>
        <v>6558.7119999999995</v>
      </c>
      <c r="AC194" s="50">
        <f>VLOOKUP(A194,'[1]propofol framp 20 SF'!A192:V461,22,0)</f>
        <v>0</v>
      </c>
      <c r="AD194" s="53">
        <v>8.8693000000000008</v>
      </c>
      <c r="AE194" s="49">
        <f>VLOOKUP('Relatório Compra Internacional '!A194,'[1]propofol framp 20 SF'!A193:X462,24,0)</f>
        <v>0</v>
      </c>
      <c r="AF194" s="46">
        <f t="shared" si="35"/>
        <v>0</v>
      </c>
      <c r="AG194" s="52">
        <v>0</v>
      </c>
      <c r="AH194" s="47">
        <v>15.323912999999999</v>
      </c>
      <c r="AI194" s="47">
        <v>0</v>
      </c>
      <c r="AJ194" s="51">
        <f t="shared" si="36"/>
        <v>0</v>
      </c>
      <c r="AK194" s="50">
        <v>0</v>
      </c>
      <c r="AL194" s="49">
        <v>10.02177</v>
      </c>
      <c r="AM194" s="49">
        <v>0</v>
      </c>
      <c r="AN194" s="46">
        <f t="shared" si="37"/>
        <v>0</v>
      </c>
      <c r="AO194" s="48">
        <v>510</v>
      </c>
      <c r="AP194" s="47">
        <v>15.75999</v>
      </c>
      <c r="AQ194" s="47">
        <v>8037.5949000000001</v>
      </c>
      <c r="AR194" s="46">
        <f t="shared" si="38"/>
        <v>10832.1021</v>
      </c>
      <c r="AS194" s="45">
        <f t="shared" si="39"/>
        <v>8037.5949000000001</v>
      </c>
      <c r="AT194" s="74">
        <f t="shared" si="40"/>
        <v>14596.3069</v>
      </c>
      <c r="AU194" s="67">
        <f>VLOOKUP(A194,'[2]consolidado geral (2)'!$A$103:$AC$372,29,0)</f>
        <v>310</v>
      </c>
      <c r="AV194" s="47">
        <v>9.0511999999999997</v>
      </c>
      <c r="AW194" s="47">
        <f t="shared" si="41"/>
        <v>2805.8719999999998</v>
      </c>
      <c r="AX194" s="79">
        <f t="shared" si="42"/>
        <v>13637.974099999999</v>
      </c>
      <c r="AY194" s="76">
        <f t="shared" si="43"/>
        <v>2805.8719999999998</v>
      </c>
      <c r="AZ194" s="21">
        <f t="shared" si="44"/>
        <v>17402.178899999999</v>
      </c>
    </row>
    <row r="195" spans="1:52" ht="51" x14ac:dyDescent="0.25">
      <c r="A195" s="43">
        <v>2081652</v>
      </c>
      <c r="B195" s="43">
        <v>48433452000193</v>
      </c>
      <c r="C195" s="42" t="s">
        <v>175</v>
      </c>
      <c r="D195" s="60" t="s">
        <v>31</v>
      </c>
      <c r="E195" s="60" t="s">
        <v>174</v>
      </c>
      <c r="F195" s="60">
        <v>351690</v>
      </c>
      <c r="G195" s="60" t="s">
        <v>2</v>
      </c>
      <c r="H195" s="59" t="s">
        <v>9</v>
      </c>
      <c r="I195" s="58">
        <v>15</v>
      </c>
      <c r="J195" s="49">
        <v>10.920311999999999</v>
      </c>
      <c r="K195" s="49">
        <v>163.80467999999999</v>
      </c>
      <c r="L195" s="57">
        <v>5</v>
      </c>
      <c r="M195" s="49">
        <v>10.713900000000001</v>
      </c>
      <c r="N195" s="49">
        <v>53.569500000000005</v>
      </c>
      <c r="O195" s="56">
        <v>217.37418</v>
      </c>
      <c r="P195" s="35">
        <f>VLOOKUP(A195,'[1]midazolam SF'!$A$2:$M$272,13,0)</f>
        <v>10</v>
      </c>
      <c r="Q195" s="47">
        <v>14.823352</v>
      </c>
      <c r="R195" s="34">
        <f t="shared" ref="R195:R258" si="45">P195*Q195</f>
        <v>148.23352</v>
      </c>
      <c r="S195" s="50">
        <f>VLOOKUP(A195,'[1]atracurio 2.5 SF'!A194:M464,13,0)</f>
        <v>0</v>
      </c>
      <c r="T195" s="49">
        <v>10.192959999999999</v>
      </c>
      <c r="U195" s="54">
        <f t="shared" ref="U195:U258" si="46">S195*T195</f>
        <v>0</v>
      </c>
      <c r="V195" s="48">
        <f>VLOOKUP(A195,'[1]atracurio 5 SF'!A194:M464,13,0)</f>
        <v>20</v>
      </c>
      <c r="W195" s="47">
        <v>15.525040000000001</v>
      </c>
      <c r="X195" s="55">
        <f t="shared" ref="X195:X258" si="47">V195*W195</f>
        <v>310.50080000000003</v>
      </c>
      <c r="Y195" s="50">
        <f>VLOOKUP(A195,'[1]rocuronio SF'!A194:M464,13,0)</f>
        <v>30</v>
      </c>
      <c r="Z195" s="49">
        <v>11.76314</v>
      </c>
      <c r="AA195" s="54">
        <f t="shared" ref="AA195:AA258" si="48">Y195*Z195</f>
        <v>352.89420000000001</v>
      </c>
      <c r="AB195" s="31">
        <f t="shared" ref="AB195:AB258" si="49">O195+R195+U195+X195+AA195</f>
        <v>1029.0027</v>
      </c>
      <c r="AC195" s="50">
        <f>VLOOKUP(A195,'[1]propofol framp 20 SF'!A193:V462,22,0)</f>
        <v>10</v>
      </c>
      <c r="AD195" s="53">
        <v>8.8693000000000008</v>
      </c>
      <c r="AE195" s="49">
        <f>VLOOKUP('Relatório Compra Internacional '!A195,'[1]propofol framp 20 SF'!A194:X463,24,0)</f>
        <v>88.693000000000012</v>
      </c>
      <c r="AF195" s="46">
        <f t="shared" ref="AF195:AF258" si="50">O195+AE195</f>
        <v>306.06718000000001</v>
      </c>
      <c r="AG195" s="52">
        <v>10</v>
      </c>
      <c r="AH195" s="47">
        <v>15.323912999999999</v>
      </c>
      <c r="AI195" s="47">
        <v>153.23912999999999</v>
      </c>
      <c r="AJ195" s="51">
        <f t="shared" ref="AJ195:AJ258" si="51">R195+AI195</f>
        <v>301.47264999999999</v>
      </c>
      <c r="AK195" s="50">
        <v>0</v>
      </c>
      <c r="AL195" s="49">
        <v>10.02177</v>
      </c>
      <c r="AM195" s="49">
        <v>0</v>
      </c>
      <c r="AN195" s="46">
        <f t="shared" ref="AN195:AN258" si="52">U195+AM195</f>
        <v>0</v>
      </c>
      <c r="AO195" s="48">
        <v>50</v>
      </c>
      <c r="AP195" s="47">
        <v>15.75999</v>
      </c>
      <c r="AQ195" s="47">
        <v>787.99950000000001</v>
      </c>
      <c r="AR195" s="46">
        <f t="shared" ref="AR195:AR258" si="53">X195+AQ195</f>
        <v>1098.5003000000002</v>
      </c>
      <c r="AS195" s="45">
        <f t="shared" ref="AS195:AS258" si="54">AE195+AI195+AM195+AQ195</f>
        <v>1029.93163</v>
      </c>
      <c r="AT195" s="74">
        <f t="shared" ref="AT195:AT258" si="55">AB195+AS195</f>
        <v>2058.93433</v>
      </c>
      <c r="AU195" s="67">
        <f>VLOOKUP(A195,'[2]consolidado geral (2)'!$A$103:$AC$372,29,0)</f>
        <v>30</v>
      </c>
      <c r="AV195" s="47">
        <v>9.0511999999999997</v>
      </c>
      <c r="AW195" s="47">
        <f t="shared" si="41"/>
        <v>271.536</v>
      </c>
      <c r="AX195" s="79">
        <f t="shared" si="42"/>
        <v>1370.0363000000002</v>
      </c>
      <c r="AY195" s="76">
        <f t="shared" si="43"/>
        <v>271.536</v>
      </c>
      <c r="AZ195" s="21">
        <f t="shared" si="44"/>
        <v>2330.4703300000001</v>
      </c>
    </row>
    <row r="196" spans="1:52" ht="25.5" x14ac:dyDescent="0.25">
      <c r="A196" s="43">
        <v>2081660</v>
      </c>
      <c r="B196" s="43">
        <v>47644406000170</v>
      </c>
      <c r="C196" s="42" t="s">
        <v>173</v>
      </c>
      <c r="D196" s="60" t="s">
        <v>11</v>
      </c>
      <c r="E196" s="60" t="s">
        <v>172</v>
      </c>
      <c r="F196" s="60">
        <v>352090</v>
      </c>
      <c r="G196" s="60" t="s">
        <v>2</v>
      </c>
      <c r="H196" s="59" t="s">
        <v>9</v>
      </c>
      <c r="I196" s="58">
        <v>1345</v>
      </c>
      <c r="J196" s="49">
        <v>10.920311999999999</v>
      </c>
      <c r="K196" s="49">
        <v>14687.81964</v>
      </c>
      <c r="L196" s="57">
        <v>530</v>
      </c>
      <c r="M196" s="49">
        <v>10.713900000000001</v>
      </c>
      <c r="N196" s="49">
        <v>5678.3670000000002</v>
      </c>
      <c r="O196" s="56">
        <v>20366.18664</v>
      </c>
      <c r="P196" s="35">
        <f>VLOOKUP(A196,'[1]midazolam SF'!$A$2:$M$272,13,0)</f>
        <v>230</v>
      </c>
      <c r="Q196" s="47">
        <v>14.823352</v>
      </c>
      <c r="R196" s="34">
        <f t="shared" si="45"/>
        <v>3409.3709600000002</v>
      </c>
      <c r="S196" s="50">
        <f>VLOOKUP(A196,'[1]atracurio 2.5 SF'!A195:M465,13,0)</f>
        <v>390</v>
      </c>
      <c r="T196" s="49">
        <v>10.192959999999999</v>
      </c>
      <c r="U196" s="54">
        <f t="shared" si="46"/>
        <v>3975.2543999999998</v>
      </c>
      <c r="V196" s="48">
        <f>VLOOKUP(A196,'[1]atracurio 5 SF'!A195:M465,13,0)</f>
        <v>530</v>
      </c>
      <c r="W196" s="47">
        <v>15.525040000000001</v>
      </c>
      <c r="X196" s="55">
        <f t="shared" si="47"/>
        <v>8228.271200000001</v>
      </c>
      <c r="Y196" s="50">
        <f>VLOOKUP(A196,'[1]rocuronio SF'!A195:M465,13,0)</f>
        <v>720</v>
      </c>
      <c r="Z196" s="49">
        <v>11.76314</v>
      </c>
      <c r="AA196" s="54">
        <f t="shared" si="48"/>
        <v>8469.4608000000007</v>
      </c>
      <c r="AB196" s="31">
        <f t="shared" si="49"/>
        <v>44448.544000000002</v>
      </c>
      <c r="AC196" s="50">
        <f>VLOOKUP(A196,'[1]propofol framp 20 SF'!A194:V463,22,0)</f>
        <v>820</v>
      </c>
      <c r="AD196" s="53">
        <v>8.8693000000000008</v>
      </c>
      <c r="AE196" s="49">
        <f>VLOOKUP('Relatório Compra Internacional '!A196,'[1]propofol framp 20 SF'!A195:X464,24,0)</f>
        <v>7272.8260000000009</v>
      </c>
      <c r="AF196" s="46">
        <f t="shared" si="50"/>
        <v>27639.012640000001</v>
      </c>
      <c r="AG196" s="52">
        <v>230</v>
      </c>
      <c r="AH196" s="47">
        <v>15.323912999999999</v>
      </c>
      <c r="AI196" s="47">
        <v>3524.4999899999998</v>
      </c>
      <c r="AJ196" s="51">
        <f t="shared" si="51"/>
        <v>6933.8709500000004</v>
      </c>
      <c r="AK196" s="50">
        <v>2610</v>
      </c>
      <c r="AL196" s="49">
        <v>10.02177</v>
      </c>
      <c r="AM196" s="49">
        <v>26156.8197</v>
      </c>
      <c r="AN196" s="46">
        <f t="shared" si="52"/>
        <v>30132.074099999998</v>
      </c>
      <c r="AO196" s="48">
        <v>1530</v>
      </c>
      <c r="AP196" s="47">
        <v>15.75999</v>
      </c>
      <c r="AQ196" s="47">
        <v>24112.7847</v>
      </c>
      <c r="AR196" s="46">
        <f t="shared" si="53"/>
        <v>32341.055899999999</v>
      </c>
      <c r="AS196" s="45">
        <f t="shared" si="54"/>
        <v>61066.930390000009</v>
      </c>
      <c r="AT196" s="74">
        <f t="shared" si="55"/>
        <v>105515.47439000002</v>
      </c>
      <c r="AU196" s="67">
        <f>VLOOKUP(A196,'[2]consolidado geral (2)'!$A$103:$AC$372,29,0)</f>
        <v>940</v>
      </c>
      <c r="AV196" s="47">
        <v>9.0511999999999997</v>
      </c>
      <c r="AW196" s="47">
        <f t="shared" ref="AW196:AW259" si="56">AU196*AV196</f>
        <v>8508.1280000000006</v>
      </c>
      <c r="AX196" s="79">
        <f t="shared" ref="AX196:AX259" si="57">X196+AQ196+AW196</f>
        <v>40849.183900000004</v>
      </c>
      <c r="AY196" s="76">
        <f t="shared" ref="AY196:AY259" si="58">AW196</f>
        <v>8508.1280000000006</v>
      </c>
      <c r="AZ196" s="21">
        <f t="shared" ref="AZ196:AZ259" si="59">AB196+AS196+AY196</f>
        <v>114023.60239000001</v>
      </c>
    </row>
    <row r="197" spans="1:52" ht="51" x14ac:dyDescent="0.25">
      <c r="A197" s="43">
        <v>2081717</v>
      </c>
      <c r="B197" s="43">
        <v>47544663000130</v>
      </c>
      <c r="C197" s="42" t="s">
        <v>171</v>
      </c>
      <c r="D197" s="60" t="s">
        <v>25</v>
      </c>
      <c r="E197" s="60" t="s">
        <v>170</v>
      </c>
      <c r="F197" s="60">
        <v>351370</v>
      </c>
      <c r="G197" s="60" t="s">
        <v>2</v>
      </c>
      <c r="H197" s="59" t="s">
        <v>9</v>
      </c>
      <c r="I197" s="58">
        <v>0</v>
      </c>
      <c r="J197" s="49">
        <v>10.920311999999999</v>
      </c>
      <c r="K197" s="49">
        <v>0</v>
      </c>
      <c r="L197" s="57">
        <v>0</v>
      </c>
      <c r="M197" s="49">
        <v>10.713900000000001</v>
      </c>
      <c r="N197" s="49">
        <v>0</v>
      </c>
      <c r="O197" s="56">
        <v>0</v>
      </c>
      <c r="P197" s="35">
        <f>VLOOKUP(A197,'[1]midazolam SF'!$A$2:$M$272,13,0)</f>
        <v>80</v>
      </c>
      <c r="Q197" s="47">
        <v>14.823352</v>
      </c>
      <c r="R197" s="34">
        <f t="shared" si="45"/>
        <v>1185.86816</v>
      </c>
      <c r="S197" s="50">
        <f>VLOOKUP(A197,'[1]atracurio 2.5 SF'!A196:M466,13,0)</f>
        <v>0</v>
      </c>
      <c r="T197" s="49">
        <v>10.192959999999999</v>
      </c>
      <c r="U197" s="54">
        <f t="shared" si="46"/>
        <v>0</v>
      </c>
      <c r="V197" s="48">
        <f>VLOOKUP(A197,'[1]atracurio 5 SF'!A196:M466,13,0)</f>
        <v>40</v>
      </c>
      <c r="W197" s="47">
        <v>15.525040000000001</v>
      </c>
      <c r="X197" s="55">
        <f t="shared" si="47"/>
        <v>621.00160000000005</v>
      </c>
      <c r="Y197" s="50">
        <f>VLOOKUP(A197,'[1]rocuronio SF'!A196:M466,13,0)</f>
        <v>0</v>
      </c>
      <c r="Z197" s="49">
        <v>11.76314</v>
      </c>
      <c r="AA197" s="54">
        <f t="shared" si="48"/>
        <v>0</v>
      </c>
      <c r="AB197" s="31">
        <f t="shared" si="49"/>
        <v>1806.86976</v>
      </c>
      <c r="AC197" s="50">
        <f>VLOOKUP(A197,'[1]propofol framp 20 SF'!A195:V464,22,0)</f>
        <v>0</v>
      </c>
      <c r="AD197" s="53">
        <v>8.8693000000000008</v>
      </c>
      <c r="AE197" s="49">
        <f>VLOOKUP('Relatório Compra Internacional '!A197,'[1]propofol framp 20 SF'!A196:X465,24,0)</f>
        <v>0</v>
      </c>
      <c r="AF197" s="46">
        <f t="shared" si="50"/>
        <v>0</v>
      </c>
      <c r="AG197" s="52">
        <v>80</v>
      </c>
      <c r="AH197" s="47">
        <v>15.323912999999999</v>
      </c>
      <c r="AI197" s="47">
        <v>1225.9130399999999</v>
      </c>
      <c r="AJ197" s="51">
        <f t="shared" si="51"/>
        <v>2411.7811999999999</v>
      </c>
      <c r="AK197" s="50">
        <v>0</v>
      </c>
      <c r="AL197" s="49">
        <v>10.02177</v>
      </c>
      <c r="AM197" s="49">
        <v>0</v>
      </c>
      <c r="AN197" s="46">
        <f t="shared" si="52"/>
        <v>0</v>
      </c>
      <c r="AO197" s="48">
        <v>100</v>
      </c>
      <c r="AP197" s="47">
        <v>15.75999</v>
      </c>
      <c r="AQ197" s="47">
        <v>1575.999</v>
      </c>
      <c r="AR197" s="46">
        <f t="shared" si="53"/>
        <v>2197.0006000000003</v>
      </c>
      <c r="AS197" s="45">
        <f t="shared" si="54"/>
        <v>2801.9120400000002</v>
      </c>
      <c r="AT197" s="74">
        <f t="shared" si="55"/>
        <v>4608.7818000000007</v>
      </c>
      <c r="AU197" s="67">
        <f>VLOOKUP(A197,'[2]consolidado geral (2)'!$A$103:$AC$372,29,0)</f>
        <v>60</v>
      </c>
      <c r="AV197" s="47">
        <v>9.0511999999999997</v>
      </c>
      <c r="AW197" s="47">
        <f t="shared" si="56"/>
        <v>543.072</v>
      </c>
      <c r="AX197" s="79">
        <f t="shared" si="57"/>
        <v>2740.0726000000004</v>
      </c>
      <c r="AY197" s="76">
        <f t="shared" si="58"/>
        <v>543.072</v>
      </c>
      <c r="AZ197" s="21">
        <f t="shared" si="59"/>
        <v>5151.8538000000008</v>
      </c>
    </row>
    <row r="198" spans="1:52" ht="25.5" x14ac:dyDescent="0.25">
      <c r="A198" s="43">
        <v>2081784</v>
      </c>
      <c r="B198" s="43">
        <v>45775608000126</v>
      </c>
      <c r="C198" s="42" t="s">
        <v>169</v>
      </c>
      <c r="D198" s="60" t="s">
        <v>35</v>
      </c>
      <c r="E198" s="60" t="s">
        <v>168</v>
      </c>
      <c r="F198" s="60">
        <v>350790</v>
      </c>
      <c r="G198" s="60" t="s">
        <v>2</v>
      </c>
      <c r="H198" s="59" t="s">
        <v>9</v>
      </c>
      <c r="I198" s="58">
        <v>15</v>
      </c>
      <c r="J198" s="49">
        <v>10.920311999999999</v>
      </c>
      <c r="K198" s="49">
        <v>163.80467999999999</v>
      </c>
      <c r="L198" s="57">
        <v>5</v>
      </c>
      <c r="M198" s="49">
        <v>10.713900000000001</v>
      </c>
      <c r="N198" s="49">
        <v>53.569500000000005</v>
      </c>
      <c r="O198" s="56">
        <v>217.37418</v>
      </c>
      <c r="P198" s="35">
        <f>VLOOKUP(A198,'[1]midazolam SF'!$A$2:$M$272,13,0)</f>
        <v>30</v>
      </c>
      <c r="Q198" s="47">
        <v>14.823352</v>
      </c>
      <c r="R198" s="34">
        <f t="shared" si="45"/>
        <v>444.70056</v>
      </c>
      <c r="S198" s="50">
        <f>VLOOKUP(A198,'[1]atracurio 2.5 SF'!A197:M467,13,0)</f>
        <v>0</v>
      </c>
      <c r="T198" s="49">
        <v>10.192959999999999</v>
      </c>
      <c r="U198" s="54">
        <f t="shared" si="46"/>
        <v>0</v>
      </c>
      <c r="V198" s="48">
        <f>VLOOKUP(A198,'[1]atracurio 5 SF'!A197:M467,13,0)</f>
        <v>0</v>
      </c>
      <c r="W198" s="47">
        <v>15.525040000000001</v>
      </c>
      <c r="X198" s="55">
        <f t="shared" si="47"/>
        <v>0</v>
      </c>
      <c r="Y198" s="50">
        <f>VLOOKUP(A198,'[1]rocuronio SF'!A197:M467,13,0)</f>
        <v>15</v>
      </c>
      <c r="Z198" s="49">
        <v>11.76314</v>
      </c>
      <c r="AA198" s="54">
        <f t="shared" si="48"/>
        <v>176.44710000000001</v>
      </c>
      <c r="AB198" s="31">
        <f t="shared" si="49"/>
        <v>838.52184</v>
      </c>
      <c r="AC198" s="50">
        <f>VLOOKUP(A198,'[1]propofol framp 20 SF'!A196:V465,22,0)</f>
        <v>10</v>
      </c>
      <c r="AD198" s="53">
        <v>8.8693000000000008</v>
      </c>
      <c r="AE198" s="49">
        <f>VLOOKUP('Relatório Compra Internacional '!A198,'[1]propofol framp 20 SF'!A197:X466,24,0)</f>
        <v>88.693000000000012</v>
      </c>
      <c r="AF198" s="46">
        <f t="shared" si="50"/>
        <v>306.06718000000001</v>
      </c>
      <c r="AG198" s="52">
        <v>30</v>
      </c>
      <c r="AH198" s="47">
        <v>15.323912999999999</v>
      </c>
      <c r="AI198" s="47">
        <v>459.71738999999997</v>
      </c>
      <c r="AJ198" s="51">
        <f t="shared" si="51"/>
        <v>904.41795000000002</v>
      </c>
      <c r="AK198" s="50">
        <v>0</v>
      </c>
      <c r="AL198" s="49">
        <v>10.02177</v>
      </c>
      <c r="AM198" s="49">
        <v>0</v>
      </c>
      <c r="AN198" s="46">
        <f t="shared" si="52"/>
        <v>0</v>
      </c>
      <c r="AO198" s="48">
        <v>0</v>
      </c>
      <c r="AP198" s="47">
        <v>15.75999</v>
      </c>
      <c r="AQ198" s="47">
        <v>0</v>
      </c>
      <c r="AR198" s="46">
        <f t="shared" si="53"/>
        <v>0</v>
      </c>
      <c r="AS198" s="45">
        <f t="shared" si="54"/>
        <v>548.41039000000001</v>
      </c>
      <c r="AT198" s="74">
        <f t="shared" si="55"/>
        <v>1386.9322299999999</v>
      </c>
      <c r="AU198" s="67">
        <f>VLOOKUP(A198,'[2]consolidado geral (2)'!$A$103:$AC$372,29,0)</f>
        <v>0</v>
      </c>
      <c r="AV198" s="47">
        <v>9.0511999999999997</v>
      </c>
      <c r="AW198" s="47">
        <f t="shared" si="56"/>
        <v>0</v>
      </c>
      <c r="AX198" s="79">
        <f t="shared" si="57"/>
        <v>0</v>
      </c>
      <c r="AY198" s="76">
        <f t="shared" si="58"/>
        <v>0</v>
      </c>
      <c r="AZ198" s="21">
        <f t="shared" si="59"/>
        <v>1386.9322299999999</v>
      </c>
    </row>
    <row r="199" spans="1:52" ht="38.25" x14ac:dyDescent="0.25">
      <c r="A199" s="43">
        <v>2081814</v>
      </c>
      <c r="B199" s="43">
        <v>48467054000198</v>
      </c>
      <c r="C199" s="42" t="s">
        <v>167</v>
      </c>
      <c r="D199" s="60" t="s">
        <v>166</v>
      </c>
      <c r="E199" s="60" t="s">
        <v>165</v>
      </c>
      <c r="F199" s="60">
        <v>351820</v>
      </c>
      <c r="G199" s="60" t="s">
        <v>2</v>
      </c>
      <c r="H199" s="59" t="s">
        <v>9</v>
      </c>
      <c r="I199" s="58">
        <v>75</v>
      </c>
      <c r="J199" s="49">
        <v>10.920311999999999</v>
      </c>
      <c r="K199" s="49">
        <v>819.02339999999992</v>
      </c>
      <c r="L199" s="57">
        <v>30</v>
      </c>
      <c r="M199" s="49">
        <v>10.713900000000001</v>
      </c>
      <c r="N199" s="49">
        <v>321.41700000000003</v>
      </c>
      <c r="O199" s="56">
        <v>1140.4404</v>
      </c>
      <c r="P199" s="35">
        <f>VLOOKUP(A199,'[1]midazolam SF'!$A$2:$M$272,13,0)</f>
        <v>60</v>
      </c>
      <c r="Q199" s="47">
        <v>14.823352</v>
      </c>
      <c r="R199" s="34">
        <f t="shared" si="45"/>
        <v>889.40111999999999</v>
      </c>
      <c r="S199" s="50">
        <f>VLOOKUP(A199,'[1]atracurio 2.5 SF'!A198:M468,13,0)</f>
        <v>0</v>
      </c>
      <c r="T199" s="49">
        <v>10.192959999999999</v>
      </c>
      <c r="U199" s="54">
        <f t="shared" si="46"/>
        <v>0</v>
      </c>
      <c r="V199" s="48">
        <f>VLOOKUP(A199,'[1]atracurio 5 SF'!A198:M468,13,0)</f>
        <v>37</v>
      </c>
      <c r="W199" s="47">
        <v>15.525040000000001</v>
      </c>
      <c r="X199" s="55">
        <f t="shared" si="47"/>
        <v>574.42647999999997</v>
      </c>
      <c r="Y199" s="50">
        <f>VLOOKUP(A199,'[1]rocuronio SF'!A198:M468,13,0)</f>
        <v>15</v>
      </c>
      <c r="Z199" s="49">
        <v>11.76314</v>
      </c>
      <c r="AA199" s="54">
        <f t="shared" si="48"/>
        <v>176.44710000000001</v>
      </c>
      <c r="AB199" s="31">
        <f t="shared" si="49"/>
        <v>2780.7150999999999</v>
      </c>
      <c r="AC199" s="50">
        <f>VLOOKUP(A199,'[1]propofol framp 20 SF'!A197:V466,22,0)</f>
        <v>45</v>
      </c>
      <c r="AD199" s="53">
        <v>8.8693000000000008</v>
      </c>
      <c r="AE199" s="49">
        <f>VLOOKUP('Relatório Compra Internacional '!A199,'[1]propofol framp 20 SF'!A198:X467,24,0)</f>
        <v>399.11850000000004</v>
      </c>
      <c r="AF199" s="46">
        <f t="shared" si="50"/>
        <v>1539.5589</v>
      </c>
      <c r="AG199" s="52">
        <v>60</v>
      </c>
      <c r="AH199" s="47">
        <v>15.323912999999999</v>
      </c>
      <c r="AI199" s="47">
        <v>919.43477999999993</v>
      </c>
      <c r="AJ199" s="51">
        <f t="shared" si="51"/>
        <v>1808.8359</v>
      </c>
      <c r="AK199" s="50">
        <v>0</v>
      </c>
      <c r="AL199" s="49">
        <v>10.02177</v>
      </c>
      <c r="AM199" s="49">
        <v>0</v>
      </c>
      <c r="AN199" s="46">
        <f t="shared" si="52"/>
        <v>0</v>
      </c>
      <c r="AO199" s="48">
        <v>99</v>
      </c>
      <c r="AP199" s="47">
        <v>15.75999</v>
      </c>
      <c r="AQ199" s="47">
        <v>1560.23901</v>
      </c>
      <c r="AR199" s="46">
        <f t="shared" si="53"/>
        <v>2134.6654899999999</v>
      </c>
      <c r="AS199" s="45">
        <f t="shared" si="54"/>
        <v>2878.7922900000003</v>
      </c>
      <c r="AT199" s="74">
        <f t="shared" si="55"/>
        <v>5659.5073900000007</v>
      </c>
      <c r="AU199" s="67">
        <f>VLOOKUP(A199,'[2]consolidado geral (2)'!$A$103:$AC$372,29,0)</f>
        <v>60</v>
      </c>
      <c r="AV199" s="47">
        <v>9.0511999999999997</v>
      </c>
      <c r="AW199" s="47">
        <f t="shared" si="56"/>
        <v>543.072</v>
      </c>
      <c r="AX199" s="79">
        <f t="shared" si="57"/>
        <v>2677.73749</v>
      </c>
      <c r="AY199" s="76">
        <f t="shared" si="58"/>
        <v>543.072</v>
      </c>
      <c r="AZ199" s="21">
        <f t="shared" si="59"/>
        <v>6202.5793900000008</v>
      </c>
    </row>
    <row r="200" spans="1:52" ht="38.25" x14ac:dyDescent="0.25">
      <c r="A200" s="43">
        <v>2081903</v>
      </c>
      <c r="B200" s="43">
        <v>72863665000130</v>
      </c>
      <c r="C200" s="42" t="s">
        <v>164</v>
      </c>
      <c r="D200" s="60" t="s">
        <v>91</v>
      </c>
      <c r="E200" s="60" t="s">
        <v>163</v>
      </c>
      <c r="F200" s="60">
        <v>355640</v>
      </c>
      <c r="G200" s="60" t="s">
        <v>2</v>
      </c>
      <c r="H200" s="59" t="s">
        <v>9</v>
      </c>
      <c r="I200" s="58">
        <v>0</v>
      </c>
      <c r="J200" s="49">
        <v>10.920311999999999</v>
      </c>
      <c r="K200" s="49">
        <v>0</v>
      </c>
      <c r="L200" s="57">
        <v>0</v>
      </c>
      <c r="M200" s="49">
        <v>10.713900000000001</v>
      </c>
      <c r="N200" s="49">
        <v>0</v>
      </c>
      <c r="O200" s="56">
        <v>0</v>
      </c>
      <c r="P200" s="35">
        <f>VLOOKUP(A200,'[1]midazolam SF'!$A$2:$M$272,13,0)</f>
        <v>10</v>
      </c>
      <c r="Q200" s="47">
        <v>14.823352</v>
      </c>
      <c r="R200" s="34">
        <f t="shared" si="45"/>
        <v>148.23352</v>
      </c>
      <c r="S200" s="50">
        <f>VLOOKUP(A200,'[1]atracurio 2.5 SF'!A199:M469,13,0)</f>
        <v>0</v>
      </c>
      <c r="T200" s="49">
        <v>10.192959999999999</v>
      </c>
      <c r="U200" s="54">
        <f t="shared" si="46"/>
        <v>0</v>
      </c>
      <c r="V200" s="48">
        <f>VLOOKUP(A200,'[1]atracurio 5 SF'!A199:M469,13,0)</f>
        <v>40</v>
      </c>
      <c r="W200" s="47">
        <v>15.525040000000001</v>
      </c>
      <c r="X200" s="55">
        <f t="shared" si="47"/>
        <v>621.00160000000005</v>
      </c>
      <c r="Y200" s="50">
        <f>VLOOKUP(A200,'[1]rocuronio SF'!A199:M469,13,0)</f>
        <v>0</v>
      </c>
      <c r="Z200" s="49">
        <v>11.76314</v>
      </c>
      <c r="AA200" s="54">
        <f t="shared" si="48"/>
        <v>0</v>
      </c>
      <c r="AB200" s="31">
        <f t="shared" si="49"/>
        <v>769.23512000000005</v>
      </c>
      <c r="AC200" s="50">
        <f>VLOOKUP(A200,'[1]propofol framp 20 SF'!A198:V467,22,0)</f>
        <v>0</v>
      </c>
      <c r="AD200" s="53">
        <v>8.8693000000000008</v>
      </c>
      <c r="AE200" s="49">
        <f>VLOOKUP('Relatório Compra Internacional '!A200,'[1]propofol framp 20 SF'!A199:X468,24,0)</f>
        <v>0</v>
      </c>
      <c r="AF200" s="46">
        <f t="shared" si="50"/>
        <v>0</v>
      </c>
      <c r="AG200" s="52">
        <v>10</v>
      </c>
      <c r="AH200" s="47">
        <v>15.323912999999999</v>
      </c>
      <c r="AI200" s="47">
        <v>153.23912999999999</v>
      </c>
      <c r="AJ200" s="51">
        <f t="shared" si="51"/>
        <v>301.47264999999999</v>
      </c>
      <c r="AK200" s="50">
        <v>0</v>
      </c>
      <c r="AL200" s="49">
        <v>10.02177</v>
      </c>
      <c r="AM200" s="49">
        <v>0</v>
      </c>
      <c r="AN200" s="46">
        <f t="shared" si="52"/>
        <v>0</v>
      </c>
      <c r="AO200" s="48">
        <v>0</v>
      </c>
      <c r="AP200" s="47">
        <v>15.75999</v>
      </c>
      <c r="AQ200" s="47">
        <v>0</v>
      </c>
      <c r="AR200" s="46">
        <f t="shared" si="53"/>
        <v>621.00160000000005</v>
      </c>
      <c r="AS200" s="45">
        <f t="shared" si="54"/>
        <v>153.23912999999999</v>
      </c>
      <c r="AT200" s="74">
        <f t="shared" si="55"/>
        <v>922.47424999999998</v>
      </c>
      <c r="AU200" s="67">
        <f>VLOOKUP(A200,'[2]consolidado geral (2)'!$A$103:$AC$372,29,0)</f>
        <v>0</v>
      </c>
      <c r="AV200" s="47">
        <v>9.0511999999999997</v>
      </c>
      <c r="AW200" s="47">
        <f t="shared" si="56"/>
        <v>0</v>
      </c>
      <c r="AX200" s="79">
        <f t="shared" si="57"/>
        <v>621.00160000000005</v>
      </c>
      <c r="AY200" s="76">
        <f t="shared" si="58"/>
        <v>0</v>
      </c>
      <c r="AZ200" s="21">
        <f t="shared" si="59"/>
        <v>922.47424999999998</v>
      </c>
    </row>
    <row r="201" spans="1:52" ht="25.5" x14ac:dyDescent="0.25">
      <c r="A201" s="43">
        <v>2082098</v>
      </c>
      <c r="B201" s="43">
        <v>43723907000191</v>
      </c>
      <c r="C201" s="42" t="s">
        <v>162</v>
      </c>
      <c r="D201" s="60" t="s">
        <v>3</v>
      </c>
      <c r="E201" s="60" t="s">
        <v>161</v>
      </c>
      <c r="F201" s="60">
        <v>350270</v>
      </c>
      <c r="G201" s="60" t="s">
        <v>2</v>
      </c>
      <c r="H201" s="59" t="s">
        <v>9</v>
      </c>
      <c r="I201" s="58">
        <v>90</v>
      </c>
      <c r="J201" s="49">
        <v>10.920311999999999</v>
      </c>
      <c r="K201" s="49">
        <v>982.82807999999989</v>
      </c>
      <c r="L201" s="57">
        <v>35</v>
      </c>
      <c r="M201" s="49">
        <v>10.713900000000001</v>
      </c>
      <c r="N201" s="49">
        <v>374.98650000000004</v>
      </c>
      <c r="O201" s="56">
        <v>1357.81458</v>
      </c>
      <c r="P201" s="35">
        <f>VLOOKUP(A201,'[1]midazolam SF'!$A$2:$M$272,13,0)</f>
        <v>60</v>
      </c>
      <c r="Q201" s="47">
        <v>14.823352</v>
      </c>
      <c r="R201" s="34">
        <f t="shared" si="45"/>
        <v>889.40111999999999</v>
      </c>
      <c r="S201" s="50">
        <f>VLOOKUP(A201,'[1]atracurio 2.5 SF'!A200:M470,13,0)</f>
        <v>0</v>
      </c>
      <c r="T201" s="49">
        <v>10.192959999999999</v>
      </c>
      <c r="U201" s="54">
        <f t="shared" si="46"/>
        <v>0</v>
      </c>
      <c r="V201" s="48">
        <f>VLOOKUP(A201,'[1]atracurio 5 SF'!A200:M470,13,0)</f>
        <v>20</v>
      </c>
      <c r="W201" s="47">
        <v>15.525040000000001</v>
      </c>
      <c r="X201" s="55">
        <f t="shared" si="47"/>
        <v>310.50080000000003</v>
      </c>
      <c r="Y201" s="50">
        <f>VLOOKUP(A201,'[1]rocuronio SF'!A200:M470,13,0)</f>
        <v>15</v>
      </c>
      <c r="Z201" s="49">
        <v>11.76314</v>
      </c>
      <c r="AA201" s="54">
        <f t="shared" si="48"/>
        <v>176.44710000000001</v>
      </c>
      <c r="AB201" s="31">
        <f t="shared" si="49"/>
        <v>2734.1635999999994</v>
      </c>
      <c r="AC201" s="50">
        <f>VLOOKUP(A201,'[1]propofol framp 20 SF'!A199:V468,22,0)</f>
        <v>55</v>
      </c>
      <c r="AD201" s="53">
        <v>8.8693000000000008</v>
      </c>
      <c r="AE201" s="49">
        <f>VLOOKUP('Relatório Compra Internacional '!A201,'[1]propofol framp 20 SF'!A200:X469,24,0)</f>
        <v>487.81150000000002</v>
      </c>
      <c r="AF201" s="46">
        <f t="shared" si="50"/>
        <v>1845.62608</v>
      </c>
      <c r="AG201" s="52">
        <v>60</v>
      </c>
      <c r="AH201" s="47">
        <v>15.323912999999999</v>
      </c>
      <c r="AI201" s="47">
        <v>919.43477999999993</v>
      </c>
      <c r="AJ201" s="51">
        <f t="shared" si="51"/>
        <v>1808.8359</v>
      </c>
      <c r="AK201" s="50">
        <v>0</v>
      </c>
      <c r="AL201" s="49">
        <v>10.02177</v>
      </c>
      <c r="AM201" s="49">
        <v>0</v>
      </c>
      <c r="AN201" s="46">
        <f t="shared" si="52"/>
        <v>0</v>
      </c>
      <c r="AO201" s="48">
        <v>30</v>
      </c>
      <c r="AP201" s="47">
        <v>15.75999</v>
      </c>
      <c r="AQ201" s="47">
        <v>472.79970000000003</v>
      </c>
      <c r="AR201" s="46">
        <f t="shared" si="53"/>
        <v>783.30050000000006</v>
      </c>
      <c r="AS201" s="45">
        <f t="shared" si="54"/>
        <v>1880.0459799999999</v>
      </c>
      <c r="AT201" s="74">
        <f t="shared" si="55"/>
        <v>4614.2095799999988</v>
      </c>
      <c r="AU201" s="67">
        <f>VLOOKUP(A201,'[2]consolidado geral (2)'!$A$103:$AC$372,29,0)</f>
        <v>0</v>
      </c>
      <c r="AV201" s="47">
        <v>9.0511999999999997</v>
      </c>
      <c r="AW201" s="47">
        <f t="shared" si="56"/>
        <v>0</v>
      </c>
      <c r="AX201" s="79">
        <f t="shared" si="57"/>
        <v>783.30050000000006</v>
      </c>
      <c r="AY201" s="76">
        <f t="shared" si="58"/>
        <v>0</v>
      </c>
      <c r="AZ201" s="21">
        <f t="shared" si="59"/>
        <v>4614.2095799999988</v>
      </c>
    </row>
    <row r="202" spans="1:52" ht="76.5" x14ac:dyDescent="0.25">
      <c r="A202" s="43">
        <v>2082128</v>
      </c>
      <c r="B202" s="43">
        <v>46020301000269</v>
      </c>
      <c r="C202" s="42" t="s">
        <v>160</v>
      </c>
      <c r="D202" s="60" t="s">
        <v>40</v>
      </c>
      <c r="E202" s="60" t="s">
        <v>40</v>
      </c>
      <c r="F202" s="60">
        <v>350950</v>
      </c>
      <c r="G202" s="60" t="s">
        <v>2</v>
      </c>
      <c r="H202" s="59" t="s">
        <v>9</v>
      </c>
      <c r="I202" s="58">
        <v>4790</v>
      </c>
      <c r="J202" s="49">
        <v>10.920311999999999</v>
      </c>
      <c r="K202" s="49">
        <v>52308.294479999997</v>
      </c>
      <c r="L202" s="57">
        <v>1875</v>
      </c>
      <c r="M202" s="49">
        <v>10.713900000000001</v>
      </c>
      <c r="N202" s="49">
        <v>20088.5625</v>
      </c>
      <c r="O202" s="56">
        <v>72396.856979999997</v>
      </c>
      <c r="P202" s="35">
        <f>VLOOKUP(A202,'[1]midazolam SF'!$A$2:$M$272,13,0)</f>
        <v>1750</v>
      </c>
      <c r="Q202" s="47">
        <v>14.823352</v>
      </c>
      <c r="R202" s="34">
        <f t="shared" si="45"/>
        <v>25940.865999999998</v>
      </c>
      <c r="S202" s="50">
        <f>VLOOKUP(A202,'[1]atracurio 2.5 SF'!A201:M471,13,0)</f>
        <v>0</v>
      </c>
      <c r="T202" s="49">
        <v>10.192959999999999</v>
      </c>
      <c r="U202" s="54">
        <f t="shared" si="46"/>
        <v>0</v>
      </c>
      <c r="V202" s="48">
        <f>VLOOKUP(A202,'[1]atracurio 5 SF'!A201:M471,13,0)</f>
        <v>0</v>
      </c>
      <c r="W202" s="47">
        <v>15.525040000000001</v>
      </c>
      <c r="X202" s="55">
        <f t="shared" si="47"/>
        <v>0</v>
      </c>
      <c r="Y202" s="50">
        <f>VLOOKUP(A202,'[1]rocuronio SF'!A201:M471,13,0)</f>
        <v>2870</v>
      </c>
      <c r="Z202" s="49">
        <v>11.76314</v>
      </c>
      <c r="AA202" s="54">
        <f t="shared" si="48"/>
        <v>33760.211799999997</v>
      </c>
      <c r="AB202" s="31">
        <f t="shared" si="49"/>
        <v>132097.93477999998</v>
      </c>
      <c r="AC202" s="50">
        <f>VLOOKUP(A202,'[1]propofol framp 20 SF'!A200:V469,22,0)</f>
        <v>2910</v>
      </c>
      <c r="AD202" s="53">
        <v>8.8693000000000008</v>
      </c>
      <c r="AE202" s="49">
        <f>VLOOKUP('Relatório Compra Internacional '!A202,'[1]propofol framp 20 SF'!A201:X470,24,0)</f>
        <v>25809.663000000004</v>
      </c>
      <c r="AF202" s="46">
        <f t="shared" si="50"/>
        <v>98206.519979999997</v>
      </c>
      <c r="AG202" s="52">
        <v>1750</v>
      </c>
      <c r="AH202" s="47">
        <v>15.323912999999999</v>
      </c>
      <c r="AI202" s="47">
        <v>26816.847749999997</v>
      </c>
      <c r="AJ202" s="51">
        <f t="shared" si="51"/>
        <v>52757.713749999995</v>
      </c>
      <c r="AK202" s="50">
        <v>0</v>
      </c>
      <c r="AL202" s="49">
        <v>10.02177</v>
      </c>
      <c r="AM202" s="49">
        <v>0</v>
      </c>
      <c r="AN202" s="46">
        <f t="shared" si="52"/>
        <v>0</v>
      </c>
      <c r="AO202" s="48">
        <v>0</v>
      </c>
      <c r="AP202" s="47">
        <v>15.75999</v>
      </c>
      <c r="AQ202" s="47">
        <v>0</v>
      </c>
      <c r="AR202" s="46">
        <f t="shared" si="53"/>
        <v>0</v>
      </c>
      <c r="AS202" s="45">
        <f t="shared" si="54"/>
        <v>52626.510750000001</v>
      </c>
      <c r="AT202" s="74">
        <f t="shared" si="55"/>
        <v>184724.44552999997</v>
      </c>
      <c r="AU202" s="67">
        <f>VLOOKUP(A202,'[2]consolidado geral (2)'!$A$103:$AC$372,29,0)</f>
        <v>0</v>
      </c>
      <c r="AV202" s="47">
        <v>9.0511999999999997</v>
      </c>
      <c r="AW202" s="47">
        <f t="shared" si="56"/>
        <v>0</v>
      </c>
      <c r="AX202" s="79">
        <f t="shared" si="57"/>
        <v>0</v>
      </c>
      <c r="AY202" s="76">
        <f t="shared" si="58"/>
        <v>0</v>
      </c>
      <c r="AZ202" s="21">
        <f t="shared" si="59"/>
        <v>184724.44552999997</v>
      </c>
    </row>
    <row r="203" spans="1:52" ht="38.25" x14ac:dyDescent="0.25">
      <c r="A203" s="43">
        <v>2082519</v>
      </c>
      <c r="B203" s="43">
        <v>53638649000107</v>
      </c>
      <c r="C203" s="42" t="s">
        <v>159</v>
      </c>
      <c r="D203" s="60" t="s">
        <v>11</v>
      </c>
      <c r="E203" s="60" t="s">
        <v>158</v>
      </c>
      <c r="F203" s="60">
        <v>353550</v>
      </c>
      <c r="G203" s="60" t="s">
        <v>2</v>
      </c>
      <c r="H203" s="59" t="s">
        <v>9</v>
      </c>
      <c r="I203" s="58">
        <v>0</v>
      </c>
      <c r="J203" s="49">
        <v>10.920311999999999</v>
      </c>
      <c r="K203" s="49">
        <v>0</v>
      </c>
      <c r="L203" s="57">
        <v>0</v>
      </c>
      <c r="M203" s="49">
        <v>10.713900000000001</v>
      </c>
      <c r="N203" s="49">
        <v>0</v>
      </c>
      <c r="O203" s="56">
        <v>0</v>
      </c>
      <c r="P203" s="35">
        <f>VLOOKUP(A203,'[1]midazolam SF'!$A$2:$M$272,13,0)</f>
        <v>289</v>
      </c>
      <c r="Q203" s="47">
        <v>14.823352</v>
      </c>
      <c r="R203" s="34">
        <f t="shared" si="45"/>
        <v>4283.9487280000003</v>
      </c>
      <c r="S203" s="50">
        <f>VLOOKUP(A203,'[1]atracurio 2.5 SF'!A202:M472,13,0)</f>
        <v>0</v>
      </c>
      <c r="T203" s="49">
        <v>10.192959999999999</v>
      </c>
      <c r="U203" s="54">
        <f t="shared" si="46"/>
        <v>0</v>
      </c>
      <c r="V203" s="48">
        <f>VLOOKUP(A203,'[1]atracurio 5 SF'!A202:M472,13,0)</f>
        <v>350</v>
      </c>
      <c r="W203" s="47">
        <v>15.525040000000001</v>
      </c>
      <c r="X203" s="55">
        <f t="shared" si="47"/>
        <v>5433.7640000000001</v>
      </c>
      <c r="Y203" s="50">
        <f>VLOOKUP(A203,'[1]rocuronio SF'!A202:M472,13,0)</f>
        <v>0</v>
      </c>
      <c r="Z203" s="49">
        <v>11.76314</v>
      </c>
      <c r="AA203" s="54">
        <f t="shared" si="48"/>
        <v>0</v>
      </c>
      <c r="AB203" s="31">
        <f t="shared" si="49"/>
        <v>9717.7127280000004</v>
      </c>
      <c r="AC203" s="50">
        <f>VLOOKUP(A203,'[1]propofol framp 20 SF'!A201:V470,22,0)</f>
        <v>0</v>
      </c>
      <c r="AD203" s="53">
        <v>8.8693000000000008</v>
      </c>
      <c r="AE203" s="49">
        <f>VLOOKUP('Relatório Compra Internacional '!A203,'[1]propofol framp 20 SF'!A202:X471,24,0)</f>
        <v>0</v>
      </c>
      <c r="AF203" s="46">
        <f t="shared" si="50"/>
        <v>0</v>
      </c>
      <c r="AG203" s="52">
        <v>290</v>
      </c>
      <c r="AH203" s="47">
        <v>15.323912999999999</v>
      </c>
      <c r="AI203" s="47">
        <v>4443.9347699999998</v>
      </c>
      <c r="AJ203" s="51">
        <f t="shared" si="51"/>
        <v>8727.8834979999992</v>
      </c>
      <c r="AK203" s="50">
        <v>0</v>
      </c>
      <c r="AL203" s="49">
        <v>10.02177</v>
      </c>
      <c r="AM203" s="49">
        <v>0</v>
      </c>
      <c r="AN203" s="46">
        <f t="shared" si="52"/>
        <v>0</v>
      </c>
      <c r="AO203" s="48">
        <v>1020</v>
      </c>
      <c r="AP203" s="47">
        <v>15.75999</v>
      </c>
      <c r="AQ203" s="47">
        <v>16075.1898</v>
      </c>
      <c r="AR203" s="46">
        <f t="shared" si="53"/>
        <v>21508.953799999999</v>
      </c>
      <c r="AS203" s="45">
        <f t="shared" si="54"/>
        <v>20519.12457</v>
      </c>
      <c r="AT203" s="74">
        <f t="shared" si="55"/>
        <v>30236.837297999999</v>
      </c>
      <c r="AU203" s="67">
        <f>VLOOKUP(A203,'[2]consolidado geral (2)'!$A$103:$AC$372,29,0)</f>
        <v>630</v>
      </c>
      <c r="AV203" s="47">
        <v>9.0511999999999997</v>
      </c>
      <c r="AW203" s="47">
        <f t="shared" si="56"/>
        <v>5702.2559999999994</v>
      </c>
      <c r="AX203" s="79">
        <f t="shared" si="57"/>
        <v>27211.209799999997</v>
      </c>
      <c r="AY203" s="76">
        <f t="shared" si="58"/>
        <v>5702.2559999999994</v>
      </c>
      <c r="AZ203" s="21">
        <f t="shared" si="59"/>
        <v>35939.093298</v>
      </c>
    </row>
    <row r="204" spans="1:52" ht="38.25" x14ac:dyDescent="0.25">
      <c r="A204" s="43">
        <v>2082527</v>
      </c>
      <c r="B204" s="43">
        <v>43964931000112</v>
      </c>
      <c r="C204" s="42" t="s">
        <v>157</v>
      </c>
      <c r="D204" s="60" t="s">
        <v>25</v>
      </c>
      <c r="E204" s="60" t="s">
        <v>25</v>
      </c>
      <c r="F204" s="60">
        <v>350320</v>
      </c>
      <c r="G204" s="60" t="s">
        <v>2</v>
      </c>
      <c r="H204" s="59" t="s">
        <v>9</v>
      </c>
      <c r="I204" s="58">
        <v>315</v>
      </c>
      <c r="J204" s="49">
        <v>10.920311999999999</v>
      </c>
      <c r="K204" s="49">
        <v>3439.8982799999999</v>
      </c>
      <c r="L204" s="57">
        <v>125</v>
      </c>
      <c r="M204" s="49">
        <v>10.713900000000001</v>
      </c>
      <c r="N204" s="49">
        <v>1339.2375000000002</v>
      </c>
      <c r="O204" s="56">
        <v>4779.1357800000005</v>
      </c>
      <c r="P204" s="35">
        <f>VLOOKUP(A204,'[1]midazolam SF'!$A$2:$M$272,13,0)</f>
        <v>540</v>
      </c>
      <c r="Q204" s="47">
        <v>14.823352</v>
      </c>
      <c r="R204" s="34">
        <f t="shared" si="45"/>
        <v>8004.6100800000004</v>
      </c>
      <c r="S204" s="50">
        <f>VLOOKUP(A204,'[1]atracurio 2.5 SF'!A203:M473,13,0)</f>
        <v>3100</v>
      </c>
      <c r="T204" s="49">
        <v>10.192959999999999</v>
      </c>
      <c r="U204" s="54">
        <f t="shared" si="46"/>
        <v>31598.175999999999</v>
      </c>
      <c r="V204" s="48">
        <f>VLOOKUP(A204,'[1]atracurio 5 SF'!A203:M473,13,0)</f>
        <v>1880</v>
      </c>
      <c r="W204" s="47">
        <v>15.525040000000001</v>
      </c>
      <c r="X204" s="55">
        <f t="shared" si="47"/>
        <v>29187.075200000003</v>
      </c>
      <c r="Y204" s="50">
        <f>VLOOKUP(A204,'[1]rocuronio SF'!A203:M473,13,0)</f>
        <v>1180</v>
      </c>
      <c r="Z204" s="49">
        <v>11.76314</v>
      </c>
      <c r="AA204" s="54">
        <f t="shared" si="48"/>
        <v>13880.5052</v>
      </c>
      <c r="AB204" s="31">
        <f t="shared" si="49"/>
        <v>87449.502260000008</v>
      </c>
      <c r="AC204" s="50">
        <f>VLOOKUP(A204,'[1]propofol framp 20 SF'!A202:V471,22,0)</f>
        <v>190</v>
      </c>
      <c r="AD204" s="53">
        <v>8.8693000000000008</v>
      </c>
      <c r="AE204" s="49">
        <f>VLOOKUP('Relatório Compra Internacional '!A204,'[1]propofol framp 20 SF'!A203:X472,24,0)</f>
        <v>1685.1670000000001</v>
      </c>
      <c r="AF204" s="46">
        <f t="shared" si="50"/>
        <v>6464.3027800000009</v>
      </c>
      <c r="AG204" s="52">
        <v>530</v>
      </c>
      <c r="AH204" s="47">
        <v>15.323912999999999</v>
      </c>
      <c r="AI204" s="47">
        <v>8121.67389</v>
      </c>
      <c r="AJ204" s="51">
        <f t="shared" si="51"/>
        <v>16126.28397</v>
      </c>
      <c r="AK204" s="50">
        <v>20698</v>
      </c>
      <c r="AL204" s="49">
        <v>10.02177</v>
      </c>
      <c r="AM204" s="49">
        <v>207430.59546000001</v>
      </c>
      <c r="AN204" s="46">
        <f t="shared" si="52"/>
        <v>239028.77146000002</v>
      </c>
      <c r="AO204" s="48">
        <v>5470</v>
      </c>
      <c r="AP204" s="47">
        <v>15.75999</v>
      </c>
      <c r="AQ204" s="47">
        <v>86207.145300000004</v>
      </c>
      <c r="AR204" s="46">
        <f t="shared" si="53"/>
        <v>115394.22050000001</v>
      </c>
      <c r="AS204" s="45">
        <f t="shared" si="54"/>
        <v>303444.58165000001</v>
      </c>
      <c r="AT204" s="74">
        <f t="shared" si="55"/>
        <v>390894.08391000004</v>
      </c>
      <c r="AU204" s="67">
        <f>VLOOKUP(A204,'[2]consolidado geral (2)'!$A$103:$AC$372,29,0)</f>
        <v>3390</v>
      </c>
      <c r="AV204" s="47">
        <v>9.0511999999999997</v>
      </c>
      <c r="AW204" s="47">
        <f t="shared" si="56"/>
        <v>30683.567999999999</v>
      </c>
      <c r="AX204" s="79">
        <f t="shared" si="57"/>
        <v>146077.78850000002</v>
      </c>
      <c r="AY204" s="76">
        <f t="shared" si="58"/>
        <v>30683.567999999999</v>
      </c>
      <c r="AZ204" s="21">
        <f t="shared" si="59"/>
        <v>421577.65191000002</v>
      </c>
    </row>
    <row r="205" spans="1:52" ht="38.25" x14ac:dyDescent="0.25">
      <c r="A205" s="43">
        <v>2082551</v>
      </c>
      <c r="B205" s="43">
        <v>48321038000192</v>
      </c>
      <c r="C205" s="42" t="s">
        <v>156</v>
      </c>
      <c r="D205" s="60" t="s">
        <v>31</v>
      </c>
      <c r="E205" s="60" t="s">
        <v>155</v>
      </c>
      <c r="F205" s="64">
        <v>351940</v>
      </c>
      <c r="G205" s="60" t="s">
        <v>2</v>
      </c>
      <c r="H205" s="59" t="s">
        <v>9</v>
      </c>
      <c r="I205" s="58">
        <v>30</v>
      </c>
      <c r="J205" s="49">
        <v>10.920311999999999</v>
      </c>
      <c r="K205" s="49">
        <v>327.60935999999998</v>
      </c>
      <c r="L205" s="57">
        <v>10</v>
      </c>
      <c r="M205" s="49">
        <v>10.713900000000001</v>
      </c>
      <c r="N205" s="49">
        <v>107.13900000000001</v>
      </c>
      <c r="O205" s="56">
        <v>434.74835999999999</v>
      </c>
      <c r="P205" s="35">
        <f>VLOOKUP(A205,'[1]midazolam SF'!$A$2:$M$272,13,0)</f>
        <v>50</v>
      </c>
      <c r="Q205" s="47">
        <v>14.823352</v>
      </c>
      <c r="R205" s="34">
        <f t="shared" si="45"/>
        <v>741.16759999999999</v>
      </c>
      <c r="S205" s="50">
        <f>VLOOKUP(A205,'[1]atracurio 2.5 SF'!A204:M474,13,0)</f>
        <v>20</v>
      </c>
      <c r="T205" s="49">
        <v>10.192959999999999</v>
      </c>
      <c r="U205" s="54">
        <f t="shared" si="46"/>
        <v>203.85919999999999</v>
      </c>
      <c r="V205" s="48">
        <f>VLOOKUP(A205,'[1]atracurio 5 SF'!A204:M474,13,0)</f>
        <v>0</v>
      </c>
      <c r="W205" s="47">
        <v>15.525040000000001</v>
      </c>
      <c r="X205" s="55">
        <f t="shared" si="47"/>
        <v>0</v>
      </c>
      <c r="Y205" s="50">
        <f>VLOOKUP(A205,'[1]rocuronio SF'!A204:M474,13,0)</f>
        <v>15</v>
      </c>
      <c r="Z205" s="49">
        <v>11.76314</v>
      </c>
      <c r="AA205" s="54">
        <f t="shared" si="48"/>
        <v>176.44710000000001</v>
      </c>
      <c r="AB205" s="31">
        <f t="shared" si="49"/>
        <v>1556.2222600000002</v>
      </c>
      <c r="AC205" s="50">
        <f>VLOOKUP(A205,'[1]propofol framp 20 SF'!A203:V472,22,0)</f>
        <v>20</v>
      </c>
      <c r="AD205" s="53">
        <v>8.8693000000000008</v>
      </c>
      <c r="AE205" s="49">
        <f>VLOOKUP('Relatório Compra Internacional '!A205,'[1]propofol framp 20 SF'!A204:X473,24,0)</f>
        <v>177.38600000000002</v>
      </c>
      <c r="AF205" s="46">
        <f t="shared" si="50"/>
        <v>612.13436000000002</v>
      </c>
      <c r="AG205" s="52">
        <v>50</v>
      </c>
      <c r="AH205" s="47">
        <v>15.323912999999999</v>
      </c>
      <c r="AI205" s="47">
        <v>766.19565</v>
      </c>
      <c r="AJ205" s="51">
        <f t="shared" si="51"/>
        <v>1507.3632499999999</v>
      </c>
      <c r="AK205" s="50">
        <v>70</v>
      </c>
      <c r="AL205" s="49">
        <v>10.02177</v>
      </c>
      <c r="AM205" s="49">
        <v>701.52390000000003</v>
      </c>
      <c r="AN205" s="46">
        <f t="shared" si="52"/>
        <v>905.38310000000001</v>
      </c>
      <c r="AO205" s="48">
        <v>0</v>
      </c>
      <c r="AP205" s="47">
        <v>15.75999</v>
      </c>
      <c r="AQ205" s="47">
        <v>0</v>
      </c>
      <c r="AR205" s="46">
        <f t="shared" si="53"/>
        <v>0</v>
      </c>
      <c r="AS205" s="45">
        <f t="shared" si="54"/>
        <v>1645.1055500000002</v>
      </c>
      <c r="AT205" s="74">
        <f t="shared" si="55"/>
        <v>3201.3278100000007</v>
      </c>
      <c r="AU205" s="67">
        <f>VLOOKUP(A205,'[2]consolidado geral (2)'!$A$103:$AC$372,29,0)</f>
        <v>0</v>
      </c>
      <c r="AV205" s="47">
        <v>9.0511999999999997</v>
      </c>
      <c r="AW205" s="47">
        <f t="shared" si="56"/>
        <v>0</v>
      </c>
      <c r="AX205" s="79">
        <f t="shared" si="57"/>
        <v>0</v>
      </c>
      <c r="AY205" s="76">
        <f t="shared" si="58"/>
        <v>0</v>
      </c>
      <c r="AZ205" s="21">
        <f t="shared" si="59"/>
        <v>3201.3278100000007</v>
      </c>
    </row>
    <row r="206" spans="1:52" ht="38.25" x14ac:dyDescent="0.25">
      <c r="A206" s="43">
        <v>2082586</v>
      </c>
      <c r="B206" s="43">
        <v>53338992000128</v>
      </c>
      <c r="C206" s="42" t="s">
        <v>154</v>
      </c>
      <c r="D206" s="60" t="s">
        <v>11</v>
      </c>
      <c r="E206" s="60" t="s">
        <v>153</v>
      </c>
      <c r="F206" s="60">
        <v>353460</v>
      </c>
      <c r="G206" s="60" t="s">
        <v>2</v>
      </c>
      <c r="H206" s="59" t="s">
        <v>9</v>
      </c>
      <c r="I206" s="58">
        <v>300</v>
      </c>
      <c r="J206" s="49">
        <v>10.920311999999999</v>
      </c>
      <c r="K206" s="49">
        <v>3276.0935999999997</v>
      </c>
      <c r="L206" s="57">
        <v>115</v>
      </c>
      <c r="M206" s="49">
        <v>10.713900000000001</v>
      </c>
      <c r="N206" s="49">
        <v>1232.0985000000001</v>
      </c>
      <c r="O206" s="56">
        <v>4508.1921000000002</v>
      </c>
      <c r="P206" s="35">
        <f>VLOOKUP(A206,'[1]midazolam SF'!$A$2:$M$272,13,0)</f>
        <v>290</v>
      </c>
      <c r="Q206" s="47">
        <v>14.823352</v>
      </c>
      <c r="R206" s="34">
        <f t="shared" si="45"/>
        <v>4298.7720799999997</v>
      </c>
      <c r="S206" s="50">
        <f>VLOOKUP(A206,'[1]atracurio 2.5 SF'!A205:M475,13,0)</f>
        <v>0</v>
      </c>
      <c r="T206" s="49">
        <v>10.192959999999999</v>
      </c>
      <c r="U206" s="54">
        <f t="shared" si="46"/>
        <v>0</v>
      </c>
      <c r="V206" s="48">
        <f>VLOOKUP(A206,'[1]atracurio 5 SF'!A205:M475,13,0)</f>
        <v>90</v>
      </c>
      <c r="W206" s="47">
        <v>15.525040000000001</v>
      </c>
      <c r="X206" s="55">
        <f t="shared" si="47"/>
        <v>1397.2536</v>
      </c>
      <c r="Y206" s="50">
        <f>VLOOKUP(A206,'[1]rocuronio SF'!A205:M475,13,0)</f>
        <v>320</v>
      </c>
      <c r="Z206" s="49">
        <v>11.76314</v>
      </c>
      <c r="AA206" s="54">
        <f t="shared" si="48"/>
        <v>3764.2048</v>
      </c>
      <c r="AB206" s="31">
        <f t="shared" si="49"/>
        <v>13968.422579999999</v>
      </c>
      <c r="AC206" s="50">
        <f>VLOOKUP(A206,'[1]propofol framp 20 SF'!A204:V473,22,0)</f>
        <v>180</v>
      </c>
      <c r="AD206" s="53">
        <v>8.8693000000000008</v>
      </c>
      <c r="AE206" s="49">
        <f>VLOOKUP('Relatório Compra Internacional '!A206,'[1]propofol framp 20 SF'!A205:X474,24,0)</f>
        <v>1596.4740000000002</v>
      </c>
      <c r="AF206" s="46">
        <f t="shared" si="50"/>
        <v>6104.6661000000004</v>
      </c>
      <c r="AG206" s="52">
        <v>290</v>
      </c>
      <c r="AH206" s="47">
        <v>15.323912999999999</v>
      </c>
      <c r="AI206" s="47">
        <v>4443.9347699999998</v>
      </c>
      <c r="AJ206" s="51">
        <f t="shared" si="51"/>
        <v>8742.7068499999987</v>
      </c>
      <c r="AK206" s="50">
        <v>0</v>
      </c>
      <c r="AL206" s="49">
        <v>10.02177</v>
      </c>
      <c r="AM206" s="49">
        <v>0</v>
      </c>
      <c r="AN206" s="46">
        <f t="shared" si="52"/>
        <v>0</v>
      </c>
      <c r="AO206" s="48">
        <v>250</v>
      </c>
      <c r="AP206" s="47">
        <v>15.75999</v>
      </c>
      <c r="AQ206" s="47">
        <v>3939.9974999999999</v>
      </c>
      <c r="AR206" s="46">
        <f t="shared" si="53"/>
        <v>5337.2510999999995</v>
      </c>
      <c r="AS206" s="45">
        <f t="shared" si="54"/>
        <v>9980.4062699999995</v>
      </c>
      <c r="AT206" s="74">
        <f t="shared" si="55"/>
        <v>23948.828849999998</v>
      </c>
      <c r="AU206" s="67">
        <f>VLOOKUP(A206,'[2]consolidado geral (2)'!$A$103:$AC$372,29,0)</f>
        <v>160</v>
      </c>
      <c r="AV206" s="47">
        <v>9.0511999999999997</v>
      </c>
      <c r="AW206" s="47">
        <f t="shared" si="56"/>
        <v>1448.192</v>
      </c>
      <c r="AX206" s="79">
        <f t="shared" si="57"/>
        <v>6785.4430999999995</v>
      </c>
      <c r="AY206" s="76">
        <f t="shared" si="58"/>
        <v>1448.192</v>
      </c>
      <c r="AZ206" s="21">
        <f t="shared" si="59"/>
        <v>25397.020849999997</v>
      </c>
    </row>
    <row r="207" spans="1:52" ht="38.25" x14ac:dyDescent="0.25">
      <c r="A207" s="43">
        <v>2082632</v>
      </c>
      <c r="B207" s="43">
        <v>44745024000145</v>
      </c>
      <c r="C207" s="42" t="s">
        <v>152</v>
      </c>
      <c r="D207" s="60" t="s">
        <v>35</v>
      </c>
      <c r="E207" s="60" t="s">
        <v>151</v>
      </c>
      <c r="F207" s="60">
        <v>350530</v>
      </c>
      <c r="G207" s="60" t="s">
        <v>2</v>
      </c>
      <c r="H207" s="59" t="s">
        <v>9</v>
      </c>
      <c r="I207" s="58">
        <v>0</v>
      </c>
      <c r="J207" s="49">
        <v>10.920311999999999</v>
      </c>
      <c r="K207" s="49">
        <v>0</v>
      </c>
      <c r="L207" s="57">
        <v>0</v>
      </c>
      <c r="M207" s="49">
        <v>10.713900000000001</v>
      </c>
      <c r="N207" s="49">
        <v>0</v>
      </c>
      <c r="O207" s="56">
        <v>0</v>
      </c>
      <c r="P207" s="35">
        <f>VLOOKUP(A207,'[1]midazolam SF'!$A$2:$M$272,13,0)</f>
        <v>150</v>
      </c>
      <c r="Q207" s="47">
        <v>14.823352</v>
      </c>
      <c r="R207" s="34">
        <f t="shared" si="45"/>
        <v>2223.5028000000002</v>
      </c>
      <c r="S207" s="50">
        <f>VLOOKUP(A207,'[1]atracurio 2.5 SF'!A206:M476,13,0)</f>
        <v>0</v>
      </c>
      <c r="T207" s="49">
        <v>10.192959999999999</v>
      </c>
      <c r="U207" s="54">
        <f t="shared" si="46"/>
        <v>0</v>
      </c>
      <c r="V207" s="48">
        <f>VLOOKUP(A207,'[1]atracurio 5 SF'!A206:M476,13,0)</f>
        <v>0</v>
      </c>
      <c r="W207" s="47">
        <v>15.525040000000001</v>
      </c>
      <c r="X207" s="55">
        <f t="shared" si="47"/>
        <v>0</v>
      </c>
      <c r="Y207" s="50">
        <f>VLOOKUP(A207,'[1]rocuronio SF'!A206:M476,13,0)</f>
        <v>190</v>
      </c>
      <c r="Z207" s="49">
        <v>11.76314</v>
      </c>
      <c r="AA207" s="54">
        <f t="shared" si="48"/>
        <v>2234.9965999999999</v>
      </c>
      <c r="AB207" s="31">
        <f t="shared" si="49"/>
        <v>4458.4994000000006</v>
      </c>
      <c r="AC207" s="50">
        <f>VLOOKUP(A207,'[1]propofol framp 20 SF'!A205:V474,22,0)</f>
        <v>0</v>
      </c>
      <c r="AD207" s="53">
        <v>8.8693000000000008</v>
      </c>
      <c r="AE207" s="49">
        <f>VLOOKUP('Relatório Compra Internacional '!A207,'[1]propofol framp 20 SF'!A206:X475,24,0)</f>
        <v>0</v>
      </c>
      <c r="AF207" s="46">
        <f t="shared" si="50"/>
        <v>0</v>
      </c>
      <c r="AG207" s="52">
        <v>140</v>
      </c>
      <c r="AH207" s="47">
        <v>15.323912999999999</v>
      </c>
      <c r="AI207" s="47">
        <v>2145.34782</v>
      </c>
      <c r="AJ207" s="51">
        <f t="shared" si="51"/>
        <v>4368.8506200000002</v>
      </c>
      <c r="AK207" s="50">
        <v>0</v>
      </c>
      <c r="AL207" s="49">
        <v>10.02177</v>
      </c>
      <c r="AM207" s="49">
        <v>0</v>
      </c>
      <c r="AN207" s="46">
        <f t="shared" si="52"/>
        <v>0</v>
      </c>
      <c r="AO207" s="48">
        <v>0</v>
      </c>
      <c r="AP207" s="47">
        <v>15.75999</v>
      </c>
      <c r="AQ207" s="47">
        <v>0</v>
      </c>
      <c r="AR207" s="46">
        <f t="shared" si="53"/>
        <v>0</v>
      </c>
      <c r="AS207" s="45">
        <f t="shared" si="54"/>
        <v>2145.34782</v>
      </c>
      <c r="AT207" s="74">
        <f t="shared" si="55"/>
        <v>6603.8472200000006</v>
      </c>
      <c r="AU207" s="67">
        <f>VLOOKUP(A207,'[2]consolidado geral (2)'!$A$103:$AC$372,29,0)</f>
        <v>0</v>
      </c>
      <c r="AV207" s="47">
        <v>9.0511999999999997</v>
      </c>
      <c r="AW207" s="47">
        <f t="shared" si="56"/>
        <v>0</v>
      </c>
      <c r="AX207" s="79">
        <f t="shared" si="57"/>
        <v>0</v>
      </c>
      <c r="AY207" s="76">
        <f t="shared" si="58"/>
        <v>0</v>
      </c>
      <c r="AZ207" s="21">
        <f t="shared" si="59"/>
        <v>6603.8472200000006</v>
      </c>
    </row>
    <row r="208" spans="1:52" ht="38.25" x14ac:dyDescent="0.25">
      <c r="A208" s="43">
        <v>2082640</v>
      </c>
      <c r="B208" s="43">
        <v>49270671000161</v>
      </c>
      <c r="C208" s="42" t="s">
        <v>150</v>
      </c>
      <c r="D208" s="60" t="s">
        <v>25</v>
      </c>
      <c r="E208" s="60" t="s">
        <v>149</v>
      </c>
      <c r="F208" s="60">
        <v>351960</v>
      </c>
      <c r="G208" s="60" t="s">
        <v>2</v>
      </c>
      <c r="H208" s="59" t="s">
        <v>9</v>
      </c>
      <c r="I208" s="58">
        <v>120</v>
      </c>
      <c r="J208" s="49">
        <v>10.920311999999999</v>
      </c>
      <c r="K208" s="49">
        <v>1310.4374399999999</v>
      </c>
      <c r="L208" s="57">
        <v>45</v>
      </c>
      <c r="M208" s="49">
        <v>10.713900000000001</v>
      </c>
      <c r="N208" s="49">
        <v>482.12550000000005</v>
      </c>
      <c r="O208" s="56">
        <v>1792.56294</v>
      </c>
      <c r="P208" s="35">
        <f>VLOOKUP(A208,'[1]midazolam SF'!$A$2:$M$272,13,0)</f>
        <v>190</v>
      </c>
      <c r="Q208" s="47">
        <v>14.823352</v>
      </c>
      <c r="R208" s="34">
        <f t="shared" si="45"/>
        <v>2816.4368800000002</v>
      </c>
      <c r="S208" s="50">
        <f>VLOOKUP(A208,'[1]atracurio 2.5 SF'!A207:M477,13,0)</f>
        <v>0</v>
      </c>
      <c r="T208" s="49">
        <v>10.192959999999999</v>
      </c>
      <c r="U208" s="54">
        <f t="shared" si="46"/>
        <v>0</v>
      </c>
      <c r="V208" s="48">
        <f>VLOOKUP(A208,'[1]atracurio 5 SF'!A207:M477,13,0)</f>
        <v>180</v>
      </c>
      <c r="W208" s="47">
        <v>15.525040000000001</v>
      </c>
      <c r="X208" s="55">
        <f t="shared" si="47"/>
        <v>2794.5072</v>
      </c>
      <c r="Y208" s="50">
        <f>VLOOKUP(A208,'[1]rocuronio SF'!A207:M477,13,0)</f>
        <v>50</v>
      </c>
      <c r="Z208" s="49">
        <v>11.76314</v>
      </c>
      <c r="AA208" s="54">
        <f t="shared" si="48"/>
        <v>588.15700000000004</v>
      </c>
      <c r="AB208" s="31">
        <f t="shared" si="49"/>
        <v>7991.6640200000002</v>
      </c>
      <c r="AC208" s="50">
        <f>VLOOKUP(A208,'[1]propofol framp 20 SF'!A206:V475,22,0)</f>
        <v>75</v>
      </c>
      <c r="AD208" s="53">
        <v>8.8693000000000008</v>
      </c>
      <c r="AE208" s="49">
        <f>VLOOKUP('Relatório Compra Internacional '!A208,'[1]propofol framp 20 SF'!A207:X476,24,0)</f>
        <v>665.1975000000001</v>
      </c>
      <c r="AF208" s="46">
        <f t="shared" si="50"/>
        <v>2457.76044</v>
      </c>
      <c r="AG208" s="52">
        <v>190</v>
      </c>
      <c r="AH208" s="47">
        <v>15.323912999999999</v>
      </c>
      <c r="AI208" s="47">
        <v>2911.5434700000001</v>
      </c>
      <c r="AJ208" s="51">
        <f t="shared" si="51"/>
        <v>5727.9803499999998</v>
      </c>
      <c r="AK208" s="50">
        <v>0</v>
      </c>
      <c r="AL208" s="49">
        <v>10.02177</v>
      </c>
      <c r="AM208" s="49">
        <v>0</v>
      </c>
      <c r="AN208" s="46">
        <f t="shared" si="52"/>
        <v>0</v>
      </c>
      <c r="AO208" s="48">
        <v>510</v>
      </c>
      <c r="AP208" s="47">
        <v>15.75999</v>
      </c>
      <c r="AQ208" s="47">
        <v>8037.5949000000001</v>
      </c>
      <c r="AR208" s="46">
        <f t="shared" si="53"/>
        <v>10832.1021</v>
      </c>
      <c r="AS208" s="45">
        <f t="shared" si="54"/>
        <v>11614.335870000001</v>
      </c>
      <c r="AT208" s="74">
        <f t="shared" si="55"/>
        <v>19605.999889999999</v>
      </c>
      <c r="AU208" s="67">
        <f>VLOOKUP(A208,'[2]consolidado geral (2)'!$A$103:$AC$372,29,0)</f>
        <v>310</v>
      </c>
      <c r="AV208" s="47">
        <v>9.0511999999999997</v>
      </c>
      <c r="AW208" s="47">
        <f t="shared" si="56"/>
        <v>2805.8719999999998</v>
      </c>
      <c r="AX208" s="79">
        <f t="shared" si="57"/>
        <v>13637.974099999999</v>
      </c>
      <c r="AY208" s="76">
        <f t="shared" si="58"/>
        <v>2805.8719999999998</v>
      </c>
      <c r="AZ208" s="21">
        <f t="shared" si="59"/>
        <v>22411.871889999999</v>
      </c>
    </row>
    <row r="209" spans="1:52" ht="63.75" x14ac:dyDescent="0.25">
      <c r="A209" s="43">
        <v>2082721</v>
      </c>
      <c r="B209" s="43" t="s">
        <v>148</v>
      </c>
      <c r="C209" s="63" t="s">
        <v>147</v>
      </c>
      <c r="D209" s="60" t="s">
        <v>3</v>
      </c>
      <c r="E209" s="60" t="s">
        <v>146</v>
      </c>
      <c r="F209" s="60">
        <v>355060</v>
      </c>
      <c r="G209" s="60" t="s">
        <v>2</v>
      </c>
      <c r="H209" s="59" t="s">
        <v>9</v>
      </c>
      <c r="I209" s="58">
        <v>1065</v>
      </c>
      <c r="J209" s="49">
        <v>10.920311999999999</v>
      </c>
      <c r="K209" s="49">
        <v>11630.13228</v>
      </c>
      <c r="L209" s="57">
        <v>415</v>
      </c>
      <c r="M209" s="49">
        <v>10.713900000000001</v>
      </c>
      <c r="N209" s="49">
        <v>4446.2685000000001</v>
      </c>
      <c r="O209" s="56">
        <v>16076.40078</v>
      </c>
      <c r="P209" s="35">
        <f>VLOOKUP(A209,'[1]midazolam SF'!$A$2:$M$272,13,0)</f>
        <v>270</v>
      </c>
      <c r="Q209" s="47">
        <v>14.823352</v>
      </c>
      <c r="R209" s="34">
        <f t="shared" si="45"/>
        <v>4002.3050400000002</v>
      </c>
      <c r="S209" s="50">
        <f>VLOOKUP(A209,'[1]atracurio 2.5 SF'!A208:M478,13,0)</f>
        <v>50</v>
      </c>
      <c r="T209" s="49">
        <v>10.192959999999999</v>
      </c>
      <c r="U209" s="54">
        <f t="shared" si="46"/>
        <v>509.64799999999997</v>
      </c>
      <c r="V209" s="48">
        <f>VLOOKUP(A209,'[1]atracurio 5 SF'!A208:M478,13,0)</f>
        <v>0</v>
      </c>
      <c r="W209" s="47">
        <v>15.525040000000001</v>
      </c>
      <c r="X209" s="55">
        <f t="shared" si="47"/>
        <v>0</v>
      </c>
      <c r="Y209" s="50">
        <f>VLOOKUP(A209,'[1]rocuronio SF'!A208:M478,13,0)</f>
        <v>110</v>
      </c>
      <c r="Z209" s="49">
        <v>11.76314</v>
      </c>
      <c r="AA209" s="54">
        <f t="shared" si="48"/>
        <v>1293.9454000000001</v>
      </c>
      <c r="AB209" s="31">
        <f t="shared" si="49"/>
        <v>21882.299220000001</v>
      </c>
      <c r="AC209" s="50">
        <f>VLOOKUP(A209,'[1]propofol framp 20 SF'!A207:V476,22,0)</f>
        <v>645</v>
      </c>
      <c r="AD209" s="53">
        <v>8.8693000000000008</v>
      </c>
      <c r="AE209" s="49">
        <f>VLOOKUP('Relatório Compra Internacional '!A209,'[1]propofol framp 20 SF'!A208:X477,24,0)</f>
        <v>5720.6985000000004</v>
      </c>
      <c r="AF209" s="46">
        <f t="shared" si="50"/>
        <v>21797.099280000002</v>
      </c>
      <c r="AG209" s="52">
        <v>270</v>
      </c>
      <c r="AH209" s="47">
        <v>15.323912999999999</v>
      </c>
      <c r="AI209" s="47">
        <v>4137.45651</v>
      </c>
      <c r="AJ209" s="51">
        <f t="shared" si="51"/>
        <v>8139.7615500000002</v>
      </c>
      <c r="AK209" s="50">
        <v>334</v>
      </c>
      <c r="AL209" s="49">
        <v>10.02177</v>
      </c>
      <c r="AM209" s="49">
        <v>3347.2711800000002</v>
      </c>
      <c r="AN209" s="46">
        <f t="shared" si="52"/>
        <v>3856.9191800000003</v>
      </c>
      <c r="AO209" s="48">
        <v>0</v>
      </c>
      <c r="AP209" s="47">
        <v>15.75999</v>
      </c>
      <c r="AQ209" s="47">
        <v>0</v>
      </c>
      <c r="AR209" s="46">
        <f t="shared" si="53"/>
        <v>0</v>
      </c>
      <c r="AS209" s="45">
        <f t="shared" si="54"/>
        <v>13205.42619</v>
      </c>
      <c r="AT209" s="74">
        <f t="shared" si="55"/>
        <v>35087.725409999999</v>
      </c>
      <c r="AU209" s="67">
        <f>VLOOKUP(A209,'[2]consolidado geral (2)'!$A$103:$AC$372,29,0)</f>
        <v>0</v>
      </c>
      <c r="AV209" s="47">
        <v>9.0511999999999997</v>
      </c>
      <c r="AW209" s="47">
        <f t="shared" si="56"/>
        <v>0</v>
      </c>
      <c r="AX209" s="79">
        <f t="shared" si="57"/>
        <v>0</v>
      </c>
      <c r="AY209" s="76">
        <f t="shared" si="58"/>
        <v>0</v>
      </c>
      <c r="AZ209" s="21">
        <f t="shared" si="59"/>
        <v>35087.725409999999</v>
      </c>
    </row>
    <row r="210" spans="1:52" ht="25.5" x14ac:dyDescent="0.25">
      <c r="A210" s="43">
        <v>2082748</v>
      </c>
      <c r="B210" s="43">
        <v>43600261000155</v>
      </c>
      <c r="C210" s="42" t="s">
        <v>145</v>
      </c>
      <c r="D210" s="60" t="s">
        <v>3</v>
      </c>
      <c r="E210" s="60" t="s">
        <v>144</v>
      </c>
      <c r="F210" s="60">
        <v>350220</v>
      </c>
      <c r="G210" s="60" t="s">
        <v>2</v>
      </c>
      <c r="H210" s="59" t="s">
        <v>9</v>
      </c>
      <c r="I210" s="58">
        <v>20</v>
      </c>
      <c r="J210" s="49">
        <v>10.920311999999999</v>
      </c>
      <c r="K210" s="49">
        <v>218.40623999999997</v>
      </c>
      <c r="L210" s="57">
        <v>5</v>
      </c>
      <c r="M210" s="49">
        <v>10.713900000000001</v>
      </c>
      <c r="N210" s="49">
        <v>53.569500000000005</v>
      </c>
      <c r="O210" s="56">
        <v>271.97573999999997</v>
      </c>
      <c r="P210" s="35">
        <f>VLOOKUP(A210,'[1]midazolam SF'!$A$2:$M$272,13,0)</f>
        <v>40</v>
      </c>
      <c r="Q210" s="47">
        <v>14.823352</v>
      </c>
      <c r="R210" s="34">
        <f t="shared" si="45"/>
        <v>592.93407999999999</v>
      </c>
      <c r="S210" s="50">
        <f>VLOOKUP(A210,'[1]atracurio 2.5 SF'!A209:M479,13,0)</f>
        <v>20</v>
      </c>
      <c r="T210" s="49">
        <v>10.192959999999999</v>
      </c>
      <c r="U210" s="54">
        <f t="shared" si="46"/>
        <v>203.85919999999999</v>
      </c>
      <c r="V210" s="48">
        <f>VLOOKUP(A210,'[1]atracurio 5 SF'!A209:M479,13,0)</f>
        <v>0</v>
      </c>
      <c r="W210" s="47">
        <v>15.525040000000001</v>
      </c>
      <c r="X210" s="55">
        <f t="shared" si="47"/>
        <v>0</v>
      </c>
      <c r="Y210" s="50">
        <f>VLOOKUP(A210,'[1]rocuronio SF'!A209:M479,13,0)</f>
        <v>0</v>
      </c>
      <c r="Z210" s="49">
        <v>11.76314</v>
      </c>
      <c r="AA210" s="54">
        <f t="shared" si="48"/>
        <v>0</v>
      </c>
      <c r="AB210" s="31">
        <f t="shared" si="49"/>
        <v>1068.76902</v>
      </c>
      <c r="AC210" s="50">
        <f>VLOOKUP(A210,'[1]propofol framp 20 SF'!A208:V477,22,0)</f>
        <v>10</v>
      </c>
      <c r="AD210" s="53">
        <v>8.8693000000000008</v>
      </c>
      <c r="AE210" s="49">
        <f>VLOOKUP('Relatório Compra Internacional '!A210,'[1]propofol framp 20 SF'!A209:X478,24,0)</f>
        <v>88.693000000000012</v>
      </c>
      <c r="AF210" s="46">
        <f t="shared" si="50"/>
        <v>360.66873999999996</v>
      </c>
      <c r="AG210" s="52">
        <v>40</v>
      </c>
      <c r="AH210" s="47">
        <v>15.323912999999999</v>
      </c>
      <c r="AI210" s="47">
        <v>612.95651999999995</v>
      </c>
      <c r="AJ210" s="51">
        <f t="shared" si="51"/>
        <v>1205.8905999999999</v>
      </c>
      <c r="AK210" s="50">
        <v>60</v>
      </c>
      <c r="AL210" s="49">
        <v>10.02177</v>
      </c>
      <c r="AM210" s="49">
        <v>601.30619999999999</v>
      </c>
      <c r="AN210" s="46">
        <f t="shared" si="52"/>
        <v>805.16539999999998</v>
      </c>
      <c r="AO210" s="48">
        <v>0</v>
      </c>
      <c r="AP210" s="47">
        <v>15.75999</v>
      </c>
      <c r="AQ210" s="47">
        <v>0</v>
      </c>
      <c r="AR210" s="46">
        <f t="shared" si="53"/>
        <v>0</v>
      </c>
      <c r="AS210" s="45">
        <f t="shared" si="54"/>
        <v>1302.9557199999999</v>
      </c>
      <c r="AT210" s="74">
        <f t="shared" si="55"/>
        <v>2371.7247399999997</v>
      </c>
      <c r="AU210" s="67">
        <f>VLOOKUP(A210,'[2]consolidado geral (2)'!$A$103:$AC$372,29,0)</f>
        <v>0</v>
      </c>
      <c r="AV210" s="47">
        <v>9.0511999999999997</v>
      </c>
      <c r="AW210" s="47">
        <f t="shared" si="56"/>
        <v>0</v>
      </c>
      <c r="AX210" s="79">
        <f t="shared" si="57"/>
        <v>0</v>
      </c>
      <c r="AY210" s="76">
        <f t="shared" si="58"/>
        <v>0</v>
      </c>
      <c r="AZ210" s="21">
        <f t="shared" si="59"/>
        <v>2371.7247399999997</v>
      </c>
    </row>
    <row r="211" spans="1:52" ht="51" x14ac:dyDescent="0.25">
      <c r="A211" s="43">
        <v>2082853</v>
      </c>
      <c r="B211" s="43">
        <v>44945962000199</v>
      </c>
      <c r="C211" s="42" t="s">
        <v>143</v>
      </c>
      <c r="D211" s="60" t="s">
        <v>83</v>
      </c>
      <c r="E211" s="60" t="s">
        <v>142</v>
      </c>
      <c r="F211" s="60">
        <v>350590</v>
      </c>
      <c r="G211" s="60" t="s">
        <v>2</v>
      </c>
      <c r="H211" s="59" t="s">
        <v>9</v>
      </c>
      <c r="I211" s="58">
        <v>600</v>
      </c>
      <c r="J211" s="49">
        <v>10.920311999999999</v>
      </c>
      <c r="K211" s="49">
        <v>6552.1871999999994</v>
      </c>
      <c r="L211" s="57">
        <v>235</v>
      </c>
      <c r="M211" s="49">
        <v>10.713900000000001</v>
      </c>
      <c r="N211" s="49">
        <v>2517.7665000000002</v>
      </c>
      <c r="O211" s="56">
        <v>9069.9537</v>
      </c>
      <c r="P211" s="35">
        <f>VLOOKUP(A211,'[1]midazolam SF'!$A$2:$M$272,13,0)</f>
        <v>389</v>
      </c>
      <c r="Q211" s="47">
        <v>14.823352</v>
      </c>
      <c r="R211" s="34">
        <f t="shared" si="45"/>
        <v>5766.2839279999998</v>
      </c>
      <c r="S211" s="50">
        <f>VLOOKUP(A211,'[1]atracurio 2.5 SF'!A210:M480,13,0)</f>
        <v>1040</v>
      </c>
      <c r="T211" s="49">
        <v>10.192959999999999</v>
      </c>
      <c r="U211" s="54">
        <f t="shared" si="46"/>
        <v>10600.678399999999</v>
      </c>
      <c r="V211" s="48">
        <f>VLOOKUP(A211,'[1]atracurio 5 SF'!A210:M480,13,0)</f>
        <v>700</v>
      </c>
      <c r="W211" s="47">
        <v>15.525040000000001</v>
      </c>
      <c r="X211" s="55">
        <f t="shared" si="47"/>
        <v>10867.528</v>
      </c>
      <c r="Y211" s="50">
        <f>VLOOKUP(A211,'[1]rocuronio SF'!A210:M480,13,0)</f>
        <v>0</v>
      </c>
      <c r="Z211" s="49">
        <v>11.76314</v>
      </c>
      <c r="AA211" s="54">
        <f t="shared" si="48"/>
        <v>0</v>
      </c>
      <c r="AB211" s="31">
        <f t="shared" si="49"/>
        <v>36304.444027999998</v>
      </c>
      <c r="AC211" s="50">
        <f>VLOOKUP(A211,'[1]propofol framp 20 SF'!A209:V478,22,0)</f>
        <v>365</v>
      </c>
      <c r="AD211" s="53">
        <v>8.8693000000000008</v>
      </c>
      <c r="AE211" s="49">
        <f>VLOOKUP('Relatório Compra Internacional '!A211,'[1]propofol framp 20 SF'!A210:X479,24,0)</f>
        <v>3237.2945000000004</v>
      </c>
      <c r="AF211" s="46">
        <f t="shared" si="50"/>
        <v>12307.2482</v>
      </c>
      <c r="AG211" s="52">
        <v>386</v>
      </c>
      <c r="AH211" s="47">
        <v>15.323912999999999</v>
      </c>
      <c r="AI211" s="47">
        <v>5915.0304179999994</v>
      </c>
      <c r="AJ211" s="51">
        <f t="shared" si="51"/>
        <v>11681.314345999999</v>
      </c>
      <c r="AK211" s="50">
        <v>6960</v>
      </c>
      <c r="AL211" s="49">
        <v>10.02177</v>
      </c>
      <c r="AM211" s="49">
        <v>69751.519199999995</v>
      </c>
      <c r="AN211" s="46">
        <f t="shared" si="52"/>
        <v>80352.1976</v>
      </c>
      <c r="AO211" s="48">
        <v>2040</v>
      </c>
      <c r="AP211" s="47">
        <v>15.75999</v>
      </c>
      <c r="AQ211" s="47">
        <v>32150.3796</v>
      </c>
      <c r="AR211" s="46">
        <f t="shared" si="53"/>
        <v>43017.907599999999</v>
      </c>
      <c r="AS211" s="45">
        <f t="shared" si="54"/>
        <v>111054.22371799999</v>
      </c>
      <c r="AT211" s="74">
        <f t="shared" si="55"/>
        <v>147358.66774599999</v>
      </c>
      <c r="AU211" s="67">
        <f>VLOOKUP(A211,'[2]consolidado geral (2)'!$A$103:$AC$372,29,0)</f>
        <v>1260</v>
      </c>
      <c r="AV211" s="47">
        <v>9.0511999999999997</v>
      </c>
      <c r="AW211" s="47">
        <f t="shared" si="56"/>
        <v>11404.511999999999</v>
      </c>
      <c r="AX211" s="79">
        <f t="shared" si="57"/>
        <v>54422.419599999994</v>
      </c>
      <c r="AY211" s="76">
        <f t="shared" si="58"/>
        <v>11404.511999999999</v>
      </c>
      <c r="AZ211" s="21">
        <f t="shared" si="59"/>
        <v>158763.17974599998</v>
      </c>
    </row>
    <row r="212" spans="1:52" ht="38.25" x14ac:dyDescent="0.25">
      <c r="A212" s="43">
        <v>2082888</v>
      </c>
      <c r="B212" s="43">
        <v>56384183000140</v>
      </c>
      <c r="C212" s="42" t="s">
        <v>141</v>
      </c>
      <c r="D212" s="60" t="s">
        <v>43</v>
      </c>
      <c r="E212" s="60" t="s">
        <v>140</v>
      </c>
      <c r="F212" s="60">
        <v>354390</v>
      </c>
      <c r="G212" s="60" t="s">
        <v>2</v>
      </c>
      <c r="H212" s="59" t="s">
        <v>9</v>
      </c>
      <c r="I212" s="58">
        <v>120</v>
      </c>
      <c r="J212" s="49">
        <v>10.920311999999999</v>
      </c>
      <c r="K212" s="49">
        <v>1310.4374399999999</v>
      </c>
      <c r="L212" s="57">
        <v>45</v>
      </c>
      <c r="M212" s="49">
        <v>10.713900000000001</v>
      </c>
      <c r="N212" s="49">
        <v>482.12550000000005</v>
      </c>
      <c r="O212" s="56">
        <v>1792.56294</v>
      </c>
      <c r="P212" s="35">
        <f>VLOOKUP(A212,'[1]midazolam SF'!$A$2:$M$272,13,0)</f>
        <v>1360</v>
      </c>
      <c r="Q212" s="47">
        <v>14.823352</v>
      </c>
      <c r="R212" s="34">
        <f t="shared" si="45"/>
        <v>20159.758719999998</v>
      </c>
      <c r="S212" s="50">
        <f>VLOOKUP(A212,'[1]atracurio 2.5 SF'!A211:M481,13,0)</f>
        <v>520</v>
      </c>
      <c r="T212" s="49">
        <v>10.192959999999999</v>
      </c>
      <c r="U212" s="54">
        <f t="shared" si="46"/>
        <v>5300.3391999999994</v>
      </c>
      <c r="V212" s="48">
        <f>VLOOKUP(A212,'[1]atracurio 5 SF'!A211:M481,13,0)</f>
        <v>350</v>
      </c>
      <c r="W212" s="47">
        <v>15.525040000000001</v>
      </c>
      <c r="X212" s="55">
        <f t="shared" si="47"/>
        <v>5433.7640000000001</v>
      </c>
      <c r="Y212" s="50">
        <f>VLOOKUP(A212,'[1]rocuronio SF'!A211:M481,13,0)</f>
        <v>795</v>
      </c>
      <c r="Z212" s="49">
        <v>11.76314</v>
      </c>
      <c r="AA212" s="54">
        <f t="shared" si="48"/>
        <v>9351.6962999999996</v>
      </c>
      <c r="AB212" s="31">
        <f t="shared" si="49"/>
        <v>42038.121159999995</v>
      </c>
      <c r="AC212" s="50">
        <f>VLOOKUP(A212,'[1]propofol framp 20 SF'!A210:V479,22,0)</f>
        <v>75</v>
      </c>
      <c r="AD212" s="53">
        <v>8.8693000000000008</v>
      </c>
      <c r="AE212" s="49">
        <f>VLOOKUP('Relatório Compra Internacional '!A212,'[1]propofol framp 20 SF'!A211:X480,24,0)</f>
        <v>665.1975000000001</v>
      </c>
      <c r="AF212" s="46">
        <f t="shared" si="50"/>
        <v>2457.76044</v>
      </c>
      <c r="AG212" s="52">
        <v>1360</v>
      </c>
      <c r="AH212" s="47">
        <v>15.323912999999999</v>
      </c>
      <c r="AI212" s="47">
        <v>20840.521679999998</v>
      </c>
      <c r="AJ212" s="51">
        <f t="shared" si="51"/>
        <v>41000.280399999996</v>
      </c>
      <c r="AK212" s="50">
        <v>3480</v>
      </c>
      <c r="AL212" s="49">
        <v>10.02177</v>
      </c>
      <c r="AM212" s="49">
        <v>34875.759599999998</v>
      </c>
      <c r="AN212" s="46">
        <f t="shared" si="52"/>
        <v>40176.0988</v>
      </c>
      <c r="AO212" s="48">
        <v>1020</v>
      </c>
      <c r="AP212" s="47">
        <v>15.75999</v>
      </c>
      <c r="AQ212" s="47">
        <v>16075.1898</v>
      </c>
      <c r="AR212" s="46">
        <f t="shared" si="53"/>
        <v>21508.953799999999</v>
      </c>
      <c r="AS212" s="45">
        <f t="shared" si="54"/>
        <v>72456.668579999998</v>
      </c>
      <c r="AT212" s="74">
        <f t="shared" si="55"/>
        <v>114494.78973999999</v>
      </c>
      <c r="AU212" s="67">
        <f>VLOOKUP(A212,'[2]consolidado geral (2)'!$A$103:$AC$372,29,0)</f>
        <v>630</v>
      </c>
      <c r="AV212" s="47">
        <v>9.0511999999999997</v>
      </c>
      <c r="AW212" s="47">
        <f t="shared" si="56"/>
        <v>5702.2559999999994</v>
      </c>
      <c r="AX212" s="79">
        <f t="shared" si="57"/>
        <v>27211.209799999997</v>
      </c>
      <c r="AY212" s="76">
        <f t="shared" si="58"/>
        <v>5702.2559999999994</v>
      </c>
      <c r="AZ212" s="21">
        <f t="shared" si="59"/>
        <v>120197.04573999999</v>
      </c>
    </row>
    <row r="213" spans="1:52" ht="25.5" x14ac:dyDescent="0.25">
      <c r="A213" s="43">
        <v>2082934</v>
      </c>
      <c r="B213" s="43">
        <v>51504132000191</v>
      </c>
      <c r="C213" s="42" t="s">
        <v>139</v>
      </c>
      <c r="D213" s="60" t="s">
        <v>35</v>
      </c>
      <c r="E213" s="60" t="s">
        <v>138</v>
      </c>
      <c r="F213" s="60">
        <v>355300</v>
      </c>
      <c r="G213" s="60" t="s">
        <v>2</v>
      </c>
      <c r="H213" s="59" t="s">
        <v>9</v>
      </c>
      <c r="I213" s="58">
        <v>30</v>
      </c>
      <c r="J213" s="49">
        <v>10.920311999999999</v>
      </c>
      <c r="K213" s="49">
        <v>327.60935999999998</v>
      </c>
      <c r="L213" s="57">
        <v>10</v>
      </c>
      <c r="M213" s="49">
        <v>10.713900000000001</v>
      </c>
      <c r="N213" s="49">
        <v>107.13900000000001</v>
      </c>
      <c r="O213" s="56">
        <v>434.74835999999999</v>
      </c>
      <c r="P213" s="35">
        <f>VLOOKUP(A213,'[1]midazolam SF'!$A$2:$M$272,13,0)</f>
        <v>10</v>
      </c>
      <c r="Q213" s="47">
        <v>14.823352</v>
      </c>
      <c r="R213" s="34">
        <f t="shared" si="45"/>
        <v>148.23352</v>
      </c>
      <c r="S213" s="50">
        <f>VLOOKUP(A213,'[1]atracurio 2.5 SF'!A212:M482,13,0)</f>
        <v>0</v>
      </c>
      <c r="T213" s="49">
        <v>10.192959999999999</v>
      </c>
      <c r="U213" s="54">
        <f t="shared" si="46"/>
        <v>0</v>
      </c>
      <c r="V213" s="48">
        <f>VLOOKUP(A213,'[1]atracurio 5 SF'!A212:M482,13,0)</f>
        <v>20</v>
      </c>
      <c r="W213" s="47">
        <v>15.525040000000001</v>
      </c>
      <c r="X213" s="55">
        <f t="shared" si="47"/>
        <v>310.50080000000003</v>
      </c>
      <c r="Y213" s="50">
        <f>VLOOKUP(A213,'[1]rocuronio SF'!A212:M482,13,0)</f>
        <v>5</v>
      </c>
      <c r="Z213" s="49">
        <v>11.76314</v>
      </c>
      <c r="AA213" s="54">
        <f t="shared" si="48"/>
        <v>58.8157</v>
      </c>
      <c r="AB213" s="31">
        <f t="shared" si="49"/>
        <v>952.29838000000007</v>
      </c>
      <c r="AC213" s="50">
        <f>VLOOKUP(A213,'[1]propofol framp 20 SF'!A211:V480,22,0)</f>
        <v>20</v>
      </c>
      <c r="AD213" s="53">
        <v>8.8693000000000008</v>
      </c>
      <c r="AE213" s="49">
        <f>VLOOKUP('Relatório Compra Internacional '!A213,'[1]propofol framp 20 SF'!A212:X481,24,0)</f>
        <v>177.38600000000002</v>
      </c>
      <c r="AF213" s="46">
        <f t="shared" si="50"/>
        <v>612.13436000000002</v>
      </c>
      <c r="AG213" s="52">
        <v>0</v>
      </c>
      <c r="AH213" s="47">
        <v>15.323912999999999</v>
      </c>
      <c r="AI213" s="47">
        <v>0</v>
      </c>
      <c r="AJ213" s="51">
        <f t="shared" si="51"/>
        <v>148.23352</v>
      </c>
      <c r="AK213" s="50">
        <v>0</v>
      </c>
      <c r="AL213" s="49">
        <v>10.02177</v>
      </c>
      <c r="AM213" s="49">
        <v>0</v>
      </c>
      <c r="AN213" s="46">
        <f t="shared" si="52"/>
        <v>0</v>
      </c>
      <c r="AO213" s="48">
        <v>0</v>
      </c>
      <c r="AP213" s="47">
        <v>15.75999</v>
      </c>
      <c r="AQ213" s="47">
        <v>0</v>
      </c>
      <c r="AR213" s="46">
        <f t="shared" si="53"/>
        <v>310.50080000000003</v>
      </c>
      <c r="AS213" s="45">
        <f t="shared" si="54"/>
        <v>177.38600000000002</v>
      </c>
      <c r="AT213" s="74">
        <f t="shared" si="55"/>
        <v>1129.6843800000001</v>
      </c>
      <c r="AU213" s="67">
        <f>VLOOKUP(A213,'[2]consolidado geral (2)'!$A$103:$AC$372,29,0)</f>
        <v>0</v>
      </c>
      <c r="AV213" s="47">
        <v>9.0511999999999997</v>
      </c>
      <c r="AW213" s="47">
        <f t="shared" si="56"/>
        <v>0</v>
      </c>
      <c r="AX213" s="79">
        <f t="shared" si="57"/>
        <v>310.50080000000003</v>
      </c>
      <c r="AY213" s="76">
        <f t="shared" si="58"/>
        <v>0</v>
      </c>
      <c r="AZ213" s="21">
        <f t="shared" si="59"/>
        <v>1129.6843800000001</v>
      </c>
    </row>
    <row r="214" spans="1:52" ht="38.25" x14ac:dyDescent="0.25">
      <c r="A214" s="43">
        <v>2083116</v>
      </c>
      <c r="B214" s="43">
        <v>5204924400162</v>
      </c>
      <c r="C214" s="42" t="s">
        <v>137</v>
      </c>
      <c r="D214" s="60" t="s">
        <v>11</v>
      </c>
      <c r="E214" s="60" t="s">
        <v>136</v>
      </c>
      <c r="F214" s="60">
        <v>352900</v>
      </c>
      <c r="G214" s="60" t="s">
        <v>2</v>
      </c>
      <c r="H214" s="59" t="s">
        <v>9</v>
      </c>
      <c r="I214" s="58">
        <v>1315</v>
      </c>
      <c r="J214" s="49">
        <v>10.920311999999999</v>
      </c>
      <c r="K214" s="49">
        <v>14360.210279999999</v>
      </c>
      <c r="L214" s="57">
        <v>515</v>
      </c>
      <c r="M214" s="49">
        <v>10.713900000000001</v>
      </c>
      <c r="N214" s="49">
        <v>5517.6585000000005</v>
      </c>
      <c r="O214" s="56">
        <v>19877.868780000001</v>
      </c>
      <c r="P214" s="35">
        <f>VLOOKUP(A214,'[1]midazolam SF'!$A$2:$M$272,13,0)</f>
        <v>580</v>
      </c>
      <c r="Q214" s="47">
        <v>14.823352</v>
      </c>
      <c r="R214" s="34">
        <f t="shared" si="45"/>
        <v>8597.5441599999995</v>
      </c>
      <c r="S214" s="50">
        <f>VLOOKUP(A214,'[1]atracurio 2.5 SF'!A213:M483,13,0)</f>
        <v>0</v>
      </c>
      <c r="T214" s="49">
        <v>10.192959999999999</v>
      </c>
      <c r="U214" s="54">
        <f t="shared" si="46"/>
        <v>0</v>
      </c>
      <c r="V214" s="48">
        <f>VLOOKUP(A214,'[1]atracurio 5 SF'!A213:M483,13,0)</f>
        <v>70</v>
      </c>
      <c r="W214" s="47">
        <v>15.525040000000001</v>
      </c>
      <c r="X214" s="55">
        <f t="shared" si="47"/>
        <v>1086.7528</v>
      </c>
      <c r="Y214" s="50">
        <f>VLOOKUP(A214,'[1]rocuronio SF'!A213:M483,13,0)</f>
        <v>50</v>
      </c>
      <c r="Z214" s="49">
        <v>11.76314</v>
      </c>
      <c r="AA214" s="54">
        <f t="shared" si="48"/>
        <v>588.15700000000004</v>
      </c>
      <c r="AB214" s="31">
        <f t="shared" si="49"/>
        <v>30150.32274</v>
      </c>
      <c r="AC214" s="50">
        <f>VLOOKUP(A214,'[1]propofol framp 20 SF'!A212:V481,22,0)</f>
        <v>800</v>
      </c>
      <c r="AD214" s="53">
        <v>8.8693000000000008</v>
      </c>
      <c r="AE214" s="49">
        <f>VLOOKUP('Relatório Compra Internacional '!A214,'[1]propofol framp 20 SF'!A213:X482,24,0)</f>
        <v>7095.4400000000005</v>
      </c>
      <c r="AF214" s="46">
        <f t="shared" si="50"/>
        <v>26973.308779999999</v>
      </c>
      <c r="AG214" s="52">
        <v>580</v>
      </c>
      <c r="AH214" s="47">
        <v>15.323912999999999</v>
      </c>
      <c r="AI214" s="47">
        <v>8887.8695399999997</v>
      </c>
      <c r="AJ214" s="51">
        <f t="shared" si="51"/>
        <v>17485.413699999997</v>
      </c>
      <c r="AK214" s="50">
        <v>0</v>
      </c>
      <c r="AL214" s="49">
        <v>10.02177</v>
      </c>
      <c r="AM214" s="49">
        <v>0</v>
      </c>
      <c r="AN214" s="46">
        <f t="shared" si="52"/>
        <v>0</v>
      </c>
      <c r="AO214" s="48">
        <v>200</v>
      </c>
      <c r="AP214" s="47">
        <v>15.75999</v>
      </c>
      <c r="AQ214" s="47">
        <v>3151.998</v>
      </c>
      <c r="AR214" s="46">
        <f t="shared" si="53"/>
        <v>4238.7507999999998</v>
      </c>
      <c r="AS214" s="45">
        <f t="shared" si="54"/>
        <v>19135.307540000002</v>
      </c>
      <c r="AT214" s="74">
        <f t="shared" si="55"/>
        <v>49285.630279999998</v>
      </c>
      <c r="AU214" s="67">
        <f>VLOOKUP(A214,'[2]consolidado geral (2)'!$A$103:$AC$372,29,0)</f>
        <v>130</v>
      </c>
      <c r="AV214" s="47">
        <v>9.0511999999999997</v>
      </c>
      <c r="AW214" s="47">
        <f t="shared" si="56"/>
        <v>1176.6559999999999</v>
      </c>
      <c r="AX214" s="79">
        <f t="shared" si="57"/>
        <v>5415.4067999999997</v>
      </c>
      <c r="AY214" s="76">
        <f t="shared" si="58"/>
        <v>1176.6559999999999</v>
      </c>
      <c r="AZ214" s="21">
        <f t="shared" si="59"/>
        <v>50462.28628</v>
      </c>
    </row>
    <row r="215" spans="1:52" ht="51" x14ac:dyDescent="0.25">
      <c r="A215" s="43">
        <v>2083140</v>
      </c>
      <c r="B215" s="43">
        <v>56898356000149</v>
      </c>
      <c r="C215" s="42" t="s">
        <v>135</v>
      </c>
      <c r="D215" s="60" t="s">
        <v>16</v>
      </c>
      <c r="E215" s="60" t="s">
        <v>134</v>
      </c>
      <c r="F215" s="60">
        <v>354680</v>
      </c>
      <c r="G215" s="60" t="s">
        <v>2</v>
      </c>
      <c r="H215" s="59" t="s">
        <v>9</v>
      </c>
      <c r="I215" s="58">
        <v>90</v>
      </c>
      <c r="J215" s="49">
        <v>10.920311999999999</v>
      </c>
      <c r="K215" s="49">
        <v>982.82807999999989</v>
      </c>
      <c r="L215" s="57">
        <v>35</v>
      </c>
      <c r="M215" s="49">
        <v>10.713900000000001</v>
      </c>
      <c r="N215" s="49">
        <v>374.98650000000004</v>
      </c>
      <c r="O215" s="56">
        <v>1357.81458</v>
      </c>
      <c r="P215" s="35">
        <f>VLOOKUP(A215,'[1]midazolam SF'!$A$2:$M$272,13,0)</f>
        <v>120</v>
      </c>
      <c r="Q215" s="47">
        <v>14.823352</v>
      </c>
      <c r="R215" s="34">
        <f t="shared" si="45"/>
        <v>1778.80224</v>
      </c>
      <c r="S215" s="50">
        <f>VLOOKUP(A215,'[1]atracurio 2.5 SF'!A214:M484,13,0)</f>
        <v>20</v>
      </c>
      <c r="T215" s="49">
        <v>10.192959999999999</v>
      </c>
      <c r="U215" s="54">
        <f t="shared" si="46"/>
        <v>203.85919999999999</v>
      </c>
      <c r="V215" s="48">
        <f>VLOOKUP(A215,'[1]atracurio 5 SF'!A214:M484,13,0)</f>
        <v>0</v>
      </c>
      <c r="W215" s="47">
        <v>15.525040000000001</v>
      </c>
      <c r="X215" s="55">
        <f t="shared" si="47"/>
        <v>0</v>
      </c>
      <c r="Y215" s="50">
        <f>VLOOKUP(A215,'[1]rocuronio SF'!A214:M484,13,0)</f>
        <v>30</v>
      </c>
      <c r="Z215" s="49">
        <v>11.76314</v>
      </c>
      <c r="AA215" s="54">
        <f t="shared" si="48"/>
        <v>352.89420000000001</v>
      </c>
      <c r="AB215" s="31">
        <f t="shared" si="49"/>
        <v>3693.3702200000002</v>
      </c>
      <c r="AC215" s="50">
        <f>VLOOKUP(A215,'[1]propofol framp 20 SF'!A213:V482,22,0)</f>
        <v>55</v>
      </c>
      <c r="AD215" s="53">
        <v>8.8693000000000008</v>
      </c>
      <c r="AE215" s="49">
        <f>VLOOKUP('Relatório Compra Internacional '!A215,'[1]propofol framp 20 SF'!A214:X483,24,0)</f>
        <v>487.81150000000002</v>
      </c>
      <c r="AF215" s="46">
        <f t="shared" si="50"/>
        <v>1845.62608</v>
      </c>
      <c r="AG215" s="52">
        <v>110</v>
      </c>
      <c r="AH215" s="47">
        <v>15.323912999999999</v>
      </c>
      <c r="AI215" s="47">
        <v>1685.6304299999999</v>
      </c>
      <c r="AJ215" s="51">
        <f t="shared" si="51"/>
        <v>3464.4326700000001</v>
      </c>
      <c r="AK215" s="50">
        <v>130</v>
      </c>
      <c r="AL215" s="49">
        <v>10.02177</v>
      </c>
      <c r="AM215" s="49">
        <v>1302.8300999999999</v>
      </c>
      <c r="AN215" s="46">
        <f t="shared" si="52"/>
        <v>1506.6893</v>
      </c>
      <c r="AO215" s="48">
        <v>0</v>
      </c>
      <c r="AP215" s="47">
        <v>15.75999</v>
      </c>
      <c r="AQ215" s="47">
        <v>0</v>
      </c>
      <c r="AR215" s="46">
        <f t="shared" si="53"/>
        <v>0</v>
      </c>
      <c r="AS215" s="45">
        <f t="shared" si="54"/>
        <v>3476.2720300000001</v>
      </c>
      <c r="AT215" s="74">
        <f t="shared" si="55"/>
        <v>7169.6422500000008</v>
      </c>
      <c r="AU215" s="67">
        <f>VLOOKUP(A215,'[2]consolidado geral (2)'!$A$103:$AC$372,29,0)</f>
        <v>0</v>
      </c>
      <c r="AV215" s="47">
        <v>9.0511999999999997</v>
      </c>
      <c r="AW215" s="47">
        <f t="shared" si="56"/>
        <v>0</v>
      </c>
      <c r="AX215" s="79">
        <f t="shared" si="57"/>
        <v>0</v>
      </c>
      <c r="AY215" s="76">
        <f t="shared" si="58"/>
        <v>0</v>
      </c>
      <c r="AZ215" s="21">
        <f t="shared" si="59"/>
        <v>7169.6422500000008</v>
      </c>
    </row>
    <row r="216" spans="1:52" ht="38.25" x14ac:dyDescent="0.25">
      <c r="A216" s="43">
        <v>2083175</v>
      </c>
      <c r="B216" s="43">
        <v>54022967000101</v>
      </c>
      <c r="C216" s="42" t="s">
        <v>133</v>
      </c>
      <c r="D216" s="60" t="s">
        <v>3</v>
      </c>
      <c r="E216" s="60" t="s">
        <v>132</v>
      </c>
      <c r="F216" s="60">
        <v>353780</v>
      </c>
      <c r="G216" s="60" t="s">
        <v>2</v>
      </c>
      <c r="H216" s="59" t="s">
        <v>9</v>
      </c>
      <c r="I216" s="58">
        <v>120</v>
      </c>
      <c r="J216" s="49">
        <v>10.920311999999999</v>
      </c>
      <c r="K216" s="49">
        <v>1310.4374399999999</v>
      </c>
      <c r="L216" s="57">
        <v>45</v>
      </c>
      <c r="M216" s="49">
        <v>10.713900000000001</v>
      </c>
      <c r="N216" s="49">
        <v>482.12550000000005</v>
      </c>
      <c r="O216" s="56">
        <v>1792.56294</v>
      </c>
      <c r="P216" s="35">
        <f>VLOOKUP(A216,'[1]midazolam SF'!$A$2:$M$272,13,0)</f>
        <v>290</v>
      </c>
      <c r="Q216" s="47">
        <v>14.823352</v>
      </c>
      <c r="R216" s="34">
        <f t="shared" si="45"/>
        <v>4298.7720799999997</v>
      </c>
      <c r="S216" s="50">
        <f>VLOOKUP(A216,'[1]atracurio 2.5 SF'!A215:M485,13,0)</f>
        <v>20</v>
      </c>
      <c r="T216" s="49">
        <v>10.192959999999999</v>
      </c>
      <c r="U216" s="54">
        <f t="shared" si="46"/>
        <v>203.85919999999999</v>
      </c>
      <c r="V216" s="48">
        <f>VLOOKUP(A216,'[1]atracurio 5 SF'!A215:M485,13,0)</f>
        <v>20</v>
      </c>
      <c r="W216" s="47">
        <v>15.525040000000001</v>
      </c>
      <c r="X216" s="55">
        <f t="shared" si="47"/>
        <v>310.50080000000003</v>
      </c>
      <c r="Y216" s="50">
        <f>VLOOKUP(A216,'[1]rocuronio SF'!A215:M485,13,0)</f>
        <v>80</v>
      </c>
      <c r="Z216" s="49">
        <v>11.76314</v>
      </c>
      <c r="AA216" s="54">
        <f t="shared" si="48"/>
        <v>941.05119999999999</v>
      </c>
      <c r="AB216" s="31">
        <f t="shared" si="49"/>
        <v>7546.7462199999991</v>
      </c>
      <c r="AC216" s="50">
        <f>VLOOKUP(A216,'[1]propofol framp 20 SF'!A214:V483,22,0)</f>
        <v>75</v>
      </c>
      <c r="AD216" s="53">
        <v>8.8693000000000008</v>
      </c>
      <c r="AE216" s="49">
        <f>VLOOKUP('Relatório Compra Internacional '!A216,'[1]propofol framp 20 SF'!A215:X484,24,0)</f>
        <v>665.1975000000001</v>
      </c>
      <c r="AF216" s="46">
        <f t="shared" si="50"/>
        <v>2457.76044</v>
      </c>
      <c r="AG216" s="52">
        <v>290</v>
      </c>
      <c r="AH216" s="47">
        <v>15.323912999999999</v>
      </c>
      <c r="AI216" s="47">
        <v>4443.9347699999998</v>
      </c>
      <c r="AJ216" s="51">
        <f t="shared" si="51"/>
        <v>8742.7068499999987</v>
      </c>
      <c r="AK216" s="50">
        <v>80</v>
      </c>
      <c r="AL216" s="49">
        <v>10.02177</v>
      </c>
      <c r="AM216" s="49">
        <v>801.74160000000006</v>
      </c>
      <c r="AN216" s="46">
        <f t="shared" si="52"/>
        <v>1005.6008</v>
      </c>
      <c r="AO216" s="48">
        <v>50</v>
      </c>
      <c r="AP216" s="47">
        <v>15.75999</v>
      </c>
      <c r="AQ216" s="47">
        <v>787.99950000000001</v>
      </c>
      <c r="AR216" s="46">
        <f t="shared" si="53"/>
        <v>1098.5003000000002</v>
      </c>
      <c r="AS216" s="45">
        <f t="shared" si="54"/>
        <v>6698.8733700000003</v>
      </c>
      <c r="AT216" s="74">
        <f t="shared" si="55"/>
        <v>14245.619589999998</v>
      </c>
      <c r="AU216" s="67">
        <f>VLOOKUP(A216,'[2]consolidado geral (2)'!$A$103:$AC$372,29,0)</f>
        <v>30</v>
      </c>
      <c r="AV216" s="47">
        <v>9.0511999999999997</v>
      </c>
      <c r="AW216" s="47">
        <f t="shared" si="56"/>
        <v>271.536</v>
      </c>
      <c r="AX216" s="79">
        <f t="shared" si="57"/>
        <v>1370.0363000000002</v>
      </c>
      <c r="AY216" s="76">
        <f t="shared" si="58"/>
        <v>271.536</v>
      </c>
      <c r="AZ216" s="21">
        <f t="shared" si="59"/>
        <v>14517.155589999998</v>
      </c>
    </row>
    <row r="217" spans="1:52" ht="38.25" x14ac:dyDescent="0.25">
      <c r="A217" s="43">
        <v>2083213</v>
      </c>
      <c r="B217" s="43">
        <v>4705515700188</v>
      </c>
      <c r="C217" s="42" t="s">
        <v>131</v>
      </c>
      <c r="D217" s="60" t="s">
        <v>13</v>
      </c>
      <c r="E217" s="60" t="s">
        <v>130</v>
      </c>
      <c r="F217" s="60">
        <v>355440</v>
      </c>
      <c r="G217" s="60" t="s">
        <v>2</v>
      </c>
      <c r="H217" s="59" t="s">
        <v>9</v>
      </c>
      <c r="I217" s="58">
        <v>20</v>
      </c>
      <c r="J217" s="49">
        <v>10.920311999999999</v>
      </c>
      <c r="K217" s="49">
        <v>218.40623999999997</v>
      </c>
      <c r="L217" s="57">
        <v>5</v>
      </c>
      <c r="M217" s="49">
        <v>10.713900000000001</v>
      </c>
      <c r="N217" s="49">
        <v>53.569500000000005</v>
      </c>
      <c r="O217" s="56">
        <v>271.97573999999997</v>
      </c>
      <c r="P217" s="35">
        <f>VLOOKUP(A217,'[1]midazolam SF'!$A$2:$M$272,13,0)</f>
        <v>50</v>
      </c>
      <c r="Q217" s="47">
        <v>14.823352</v>
      </c>
      <c r="R217" s="34">
        <f t="shared" si="45"/>
        <v>741.16759999999999</v>
      </c>
      <c r="S217" s="50">
        <f>VLOOKUP(A217,'[1]atracurio 2.5 SF'!A216:M486,13,0)</f>
        <v>0</v>
      </c>
      <c r="T217" s="49">
        <v>10.192959999999999</v>
      </c>
      <c r="U217" s="54">
        <f t="shared" si="46"/>
        <v>0</v>
      </c>
      <c r="V217" s="48">
        <f>VLOOKUP(A217,'[1]atracurio 5 SF'!A216:M486,13,0)</f>
        <v>20</v>
      </c>
      <c r="W217" s="47">
        <v>15.525040000000001</v>
      </c>
      <c r="X217" s="55">
        <f t="shared" si="47"/>
        <v>310.50080000000003</v>
      </c>
      <c r="Y217" s="50">
        <f>VLOOKUP(A217,'[1]rocuronio SF'!A216:M486,13,0)</f>
        <v>15</v>
      </c>
      <c r="Z217" s="49">
        <v>11.76314</v>
      </c>
      <c r="AA217" s="54">
        <f t="shared" si="48"/>
        <v>176.44710000000001</v>
      </c>
      <c r="AB217" s="31">
        <f t="shared" si="49"/>
        <v>1500.09124</v>
      </c>
      <c r="AC217" s="50">
        <f>VLOOKUP(A217,'[1]propofol framp 20 SF'!A215:V484,22,0)</f>
        <v>10</v>
      </c>
      <c r="AD217" s="53">
        <v>8.8693000000000008</v>
      </c>
      <c r="AE217" s="49">
        <f>VLOOKUP('Relatório Compra Internacional '!A217,'[1]propofol framp 20 SF'!A216:X485,24,0)</f>
        <v>88.693000000000012</v>
      </c>
      <c r="AF217" s="46">
        <f t="shared" si="50"/>
        <v>360.66873999999996</v>
      </c>
      <c r="AG217" s="52">
        <v>50</v>
      </c>
      <c r="AH217" s="47">
        <v>15.323912999999999</v>
      </c>
      <c r="AI217" s="47">
        <v>766.19565</v>
      </c>
      <c r="AJ217" s="51">
        <f t="shared" si="51"/>
        <v>1507.3632499999999</v>
      </c>
      <c r="AK217" s="50">
        <v>0</v>
      </c>
      <c r="AL217" s="49">
        <v>10.02177</v>
      </c>
      <c r="AM217" s="49">
        <v>0</v>
      </c>
      <c r="AN217" s="46">
        <f t="shared" si="52"/>
        <v>0</v>
      </c>
      <c r="AO217" s="48">
        <v>50</v>
      </c>
      <c r="AP217" s="47">
        <v>15.75999</v>
      </c>
      <c r="AQ217" s="47">
        <v>787.99950000000001</v>
      </c>
      <c r="AR217" s="46">
        <f t="shared" si="53"/>
        <v>1098.5003000000002</v>
      </c>
      <c r="AS217" s="45">
        <f t="shared" si="54"/>
        <v>1642.88815</v>
      </c>
      <c r="AT217" s="74">
        <f t="shared" si="55"/>
        <v>3142.97939</v>
      </c>
      <c r="AU217" s="67">
        <f>VLOOKUP(A217,'[2]consolidado geral (2)'!$A$103:$AC$372,29,0)</f>
        <v>30</v>
      </c>
      <c r="AV217" s="47">
        <v>9.0511999999999997</v>
      </c>
      <c r="AW217" s="47">
        <f t="shared" si="56"/>
        <v>271.536</v>
      </c>
      <c r="AX217" s="79">
        <f t="shared" si="57"/>
        <v>1370.0363000000002</v>
      </c>
      <c r="AY217" s="76">
        <f t="shared" si="58"/>
        <v>271.536</v>
      </c>
      <c r="AZ217" s="21">
        <f t="shared" si="59"/>
        <v>3414.51539</v>
      </c>
    </row>
    <row r="218" spans="1:52" ht="51" x14ac:dyDescent="0.25">
      <c r="A218" s="43">
        <v>2083493</v>
      </c>
      <c r="B218" s="43">
        <v>55110753000141</v>
      </c>
      <c r="C218" s="42" t="s">
        <v>129</v>
      </c>
      <c r="D218" s="60" t="s">
        <v>83</v>
      </c>
      <c r="E218" s="60" t="s">
        <v>128</v>
      </c>
      <c r="F218" s="60">
        <v>354020</v>
      </c>
      <c r="G218" s="60" t="s">
        <v>2</v>
      </c>
      <c r="H218" s="59" t="s">
        <v>9</v>
      </c>
      <c r="I218" s="58">
        <v>180</v>
      </c>
      <c r="J218" s="49">
        <v>10.920311999999999</v>
      </c>
      <c r="K218" s="49">
        <v>1965.6561599999998</v>
      </c>
      <c r="L218" s="57">
        <v>70</v>
      </c>
      <c r="M218" s="49">
        <v>10.713900000000001</v>
      </c>
      <c r="N218" s="49">
        <v>749.97300000000007</v>
      </c>
      <c r="O218" s="56">
        <v>2715.62916</v>
      </c>
      <c r="P218" s="35">
        <f>VLOOKUP(A218,'[1]midazolam SF'!$A$2:$M$272,13,0)</f>
        <v>120</v>
      </c>
      <c r="Q218" s="47">
        <v>14.823352</v>
      </c>
      <c r="R218" s="34">
        <f t="shared" si="45"/>
        <v>1778.80224</v>
      </c>
      <c r="S218" s="50">
        <f>VLOOKUP(A218,'[1]atracurio 2.5 SF'!A217:M487,13,0)</f>
        <v>0</v>
      </c>
      <c r="T218" s="49">
        <v>10.192959999999999</v>
      </c>
      <c r="U218" s="54">
        <f t="shared" si="46"/>
        <v>0</v>
      </c>
      <c r="V218" s="48">
        <f>VLOOKUP(A218,'[1]atracurio 5 SF'!A217:M487,13,0)</f>
        <v>40</v>
      </c>
      <c r="W218" s="47">
        <v>15.525040000000001</v>
      </c>
      <c r="X218" s="55">
        <f t="shared" si="47"/>
        <v>621.00160000000005</v>
      </c>
      <c r="Y218" s="50">
        <f>VLOOKUP(A218,'[1]rocuronio SF'!A217:M487,13,0)</f>
        <v>95</v>
      </c>
      <c r="Z218" s="49">
        <v>11.76314</v>
      </c>
      <c r="AA218" s="54">
        <f t="shared" si="48"/>
        <v>1117.4983</v>
      </c>
      <c r="AB218" s="31">
        <f t="shared" si="49"/>
        <v>6232.9312999999993</v>
      </c>
      <c r="AC218" s="50">
        <f>VLOOKUP(A218,'[1]propofol framp 20 SF'!A216:V485,22,0)</f>
        <v>110</v>
      </c>
      <c r="AD218" s="53">
        <v>8.8693000000000008</v>
      </c>
      <c r="AE218" s="49">
        <f>VLOOKUP('Relatório Compra Internacional '!A218,'[1]propofol framp 20 SF'!A217:X486,24,0)</f>
        <v>975.62300000000005</v>
      </c>
      <c r="AF218" s="46">
        <f t="shared" si="50"/>
        <v>3691.25216</v>
      </c>
      <c r="AG218" s="52">
        <v>110</v>
      </c>
      <c r="AH218" s="47">
        <v>15.323912999999999</v>
      </c>
      <c r="AI218" s="47">
        <v>1685.6304299999999</v>
      </c>
      <c r="AJ218" s="51">
        <f t="shared" si="51"/>
        <v>3464.4326700000001</v>
      </c>
      <c r="AK218" s="50">
        <v>0</v>
      </c>
      <c r="AL218" s="49">
        <v>10.02177</v>
      </c>
      <c r="AM218" s="49">
        <v>0</v>
      </c>
      <c r="AN218" s="46">
        <f t="shared" si="52"/>
        <v>0</v>
      </c>
      <c r="AO218" s="48">
        <v>120</v>
      </c>
      <c r="AP218" s="47">
        <v>15.75999</v>
      </c>
      <c r="AQ218" s="47">
        <v>1891.1988000000001</v>
      </c>
      <c r="AR218" s="46">
        <f t="shared" si="53"/>
        <v>2512.2004000000002</v>
      </c>
      <c r="AS218" s="45">
        <f t="shared" si="54"/>
        <v>4552.4522299999999</v>
      </c>
      <c r="AT218" s="74">
        <f t="shared" si="55"/>
        <v>10785.383529999999</v>
      </c>
      <c r="AU218" s="67">
        <f>VLOOKUP(A218,'[2]consolidado geral (2)'!$A$103:$AC$372,29,0)</f>
        <v>80</v>
      </c>
      <c r="AV218" s="47">
        <v>9.0511999999999997</v>
      </c>
      <c r="AW218" s="47">
        <f t="shared" si="56"/>
        <v>724.096</v>
      </c>
      <c r="AX218" s="79">
        <f t="shared" si="57"/>
        <v>3236.2964000000002</v>
      </c>
      <c r="AY218" s="76">
        <f t="shared" si="58"/>
        <v>724.096</v>
      </c>
      <c r="AZ218" s="21">
        <f t="shared" si="59"/>
        <v>11509.479529999999</v>
      </c>
    </row>
    <row r="219" spans="1:52" ht="25.5" x14ac:dyDescent="0.25">
      <c r="A219" s="43">
        <v>2083604</v>
      </c>
      <c r="B219" s="43">
        <v>44584019000106</v>
      </c>
      <c r="C219" s="42" t="s">
        <v>127</v>
      </c>
      <c r="D219" s="60" t="s">
        <v>35</v>
      </c>
      <c r="E219" s="60" t="s">
        <v>126</v>
      </c>
      <c r="F219" s="60">
        <v>350450</v>
      </c>
      <c r="G219" s="60" t="s">
        <v>2</v>
      </c>
      <c r="H219" s="59" t="s">
        <v>9</v>
      </c>
      <c r="I219" s="58">
        <v>235</v>
      </c>
      <c r="J219" s="49">
        <v>10.920311999999999</v>
      </c>
      <c r="K219" s="49">
        <v>2566.2733199999998</v>
      </c>
      <c r="L219" s="57">
        <v>90</v>
      </c>
      <c r="M219" s="49">
        <v>10.713900000000001</v>
      </c>
      <c r="N219" s="49">
        <v>964.25100000000009</v>
      </c>
      <c r="O219" s="56">
        <v>3530.52432</v>
      </c>
      <c r="P219" s="35">
        <f>VLOOKUP(A219,'[1]midazolam SF'!$A$2:$M$272,13,0)</f>
        <v>1260</v>
      </c>
      <c r="Q219" s="47">
        <v>14.823352</v>
      </c>
      <c r="R219" s="34">
        <f t="shared" si="45"/>
        <v>18677.42352</v>
      </c>
      <c r="S219" s="50">
        <f>VLOOKUP(A219,'[1]atracurio 2.5 SF'!A218:M488,13,0)</f>
        <v>30</v>
      </c>
      <c r="T219" s="49">
        <v>10.192959999999999</v>
      </c>
      <c r="U219" s="54">
        <f t="shared" si="46"/>
        <v>305.78879999999998</v>
      </c>
      <c r="V219" s="48">
        <f>VLOOKUP(A219,'[1]atracurio 5 SF'!A218:M488,13,0)</f>
        <v>0</v>
      </c>
      <c r="W219" s="47">
        <v>15.525040000000001</v>
      </c>
      <c r="X219" s="55">
        <f t="shared" si="47"/>
        <v>0</v>
      </c>
      <c r="Y219" s="50">
        <f>VLOOKUP(A219,'[1]rocuronio SF'!A218:M488,13,0)</f>
        <v>255</v>
      </c>
      <c r="Z219" s="49">
        <v>11.76314</v>
      </c>
      <c r="AA219" s="54">
        <f t="shared" si="48"/>
        <v>2999.6007</v>
      </c>
      <c r="AB219" s="31">
        <f t="shared" si="49"/>
        <v>25513.337339999998</v>
      </c>
      <c r="AC219" s="50">
        <f>VLOOKUP(A219,'[1]propofol framp 20 SF'!A217:V486,22,0)</f>
        <v>140</v>
      </c>
      <c r="AD219" s="53">
        <v>8.8693000000000008</v>
      </c>
      <c r="AE219" s="49">
        <f>VLOOKUP('Relatório Compra Internacional '!A219,'[1]propofol framp 20 SF'!A218:X487,24,0)</f>
        <v>1241.7020000000002</v>
      </c>
      <c r="AF219" s="46">
        <f t="shared" si="50"/>
        <v>4772.2263199999998</v>
      </c>
      <c r="AG219" s="52">
        <v>1260</v>
      </c>
      <c r="AH219" s="47">
        <v>15.323912999999999</v>
      </c>
      <c r="AI219" s="47">
        <v>19308.130379999999</v>
      </c>
      <c r="AJ219" s="51">
        <f t="shared" si="51"/>
        <v>37985.553899999999</v>
      </c>
      <c r="AK219" s="50">
        <v>170</v>
      </c>
      <c r="AL219" s="49">
        <v>10.02177</v>
      </c>
      <c r="AM219" s="49">
        <v>1703.7009</v>
      </c>
      <c r="AN219" s="46">
        <f t="shared" si="52"/>
        <v>2009.4897000000001</v>
      </c>
      <c r="AO219" s="48">
        <v>0</v>
      </c>
      <c r="AP219" s="47">
        <v>15.75999</v>
      </c>
      <c r="AQ219" s="47">
        <v>0</v>
      </c>
      <c r="AR219" s="46">
        <f t="shared" si="53"/>
        <v>0</v>
      </c>
      <c r="AS219" s="45">
        <f t="shared" si="54"/>
        <v>22253.53328</v>
      </c>
      <c r="AT219" s="74">
        <f t="shared" si="55"/>
        <v>47766.870620000002</v>
      </c>
      <c r="AU219" s="67">
        <f>VLOOKUP(A219,'[2]consolidado geral (2)'!$A$103:$AC$372,29,0)</f>
        <v>0</v>
      </c>
      <c r="AV219" s="47">
        <v>9.0511999999999997</v>
      </c>
      <c r="AW219" s="47">
        <f t="shared" si="56"/>
        <v>0</v>
      </c>
      <c r="AX219" s="79">
        <f t="shared" si="57"/>
        <v>0</v>
      </c>
      <c r="AY219" s="76">
        <f t="shared" si="58"/>
        <v>0</v>
      </c>
      <c r="AZ219" s="21">
        <f t="shared" si="59"/>
        <v>47766.870620000002</v>
      </c>
    </row>
    <row r="220" spans="1:52" ht="38.25" x14ac:dyDescent="0.25">
      <c r="A220" s="43">
        <v>2083876</v>
      </c>
      <c r="B220" s="43">
        <v>51455806000105</v>
      </c>
      <c r="C220" s="42" t="s">
        <v>125</v>
      </c>
      <c r="D220" s="60" t="s">
        <v>16</v>
      </c>
      <c r="E220" s="60" t="s">
        <v>124</v>
      </c>
      <c r="F220" s="60">
        <v>351630</v>
      </c>
      <c r="G220" s="60" t="s">
        <v>2</v>
      </c>
      <c r="H220" s="59" t="s">
        <v>9</v>
      </c>
      <c r="I220" s="58">
        <v>60</v>
      </c>
      <c r="J220" s="49">
        <v>10.920311999999999</v>
      </c>
      <c r="K220" s="49">
        <v>655.21871999999996</v>
      </c>
      <c r="L220" s="57">
        <v>25</v>
      </c>
      <c r="M220" s="49">
        <v>10.713900000000001</v>
      </c>
      <c r="N220" s="49">
        <v>267.84750000000003</v>
      </c>
      <c r="O220" s="56">
        <v>923.06621999999993</v>
      </c>
      <c r="P220" s="35">
        <f>VLOOKUP(A220,'[1]midazolam SF'!$A$2:$M$272,13,0)</f>
        <v>100</v>
      </c>
      <c r="Q220" s="47">
        <v>14.823352</v>
      </c>
      <c r="R220" s="34">
        <f t="shared" si="45"/>
        <v>1482.3352</v>
      </c>
      <c r="S220" s="50">
        <f>VLOOKUP(A220,'[1]atracurio 2.5 SF'!A219:M489,13,0)</f>
        <v>0</v>
      </c>
      <c r="T220" s="49">
        <v>10.192959999999999</v>
      </c>
      <c r="U220" s="54">
        <f t="shared" si="46"/>
        <v>0</v>
      </c>
      <c r="V220" s="48">
        <f>VLOOKUP(A220,'[1]atracurio 5 SF'!A219:M489,13,0)</f>
        <v>40</v>
      </c>
      <c r="W220" s="47">
        <v>15.525040000000001</v>
      </c>
      <c r="X220" s="55">
        <f t="shared" si="47"/>
        <v>621.00160000000005</v>
      </c>
      <c r="Y220" s="50">
        <f>VLOOKUP(A220,'[1]rocuronio SF'!A219:M489,13,0)</f>
        <v>30</v>
      </c>
      <c r="Z220" s="49">
        <v>11.76314</v>
      </c>
      <c r="AA220" s="54">
        <f t="shared" si="48"/>
        <v>352.89420000000001</v>
      </c>
      <c r="AB220" s="31">
        <f t="shared" si="49"/>
        <v>3379.2972200000004</v>
      </c>
      <c r="AC220" s="50">
        <f>VLOOKUP(A220,'[1]propofol framp 20 SF'!A218:V487,22,0)</f>
        <v>35</v>
      </c>
      <c r="AD220" s="53">
        <v>8.8693000000000008</v>
      </c>
      <c r="AE220" s="49">
        <f>VLOOKUP('Relatório Compra Internacional '!A220,'[1]propofol framp 20 SF'!A219:X488,24,0)</f>
        <v>310.42550000000006</v>
      </c>
      <c r="AF220" s="46">
        <f t="shared" si="50"/>
        <v>1233.49172</v>
      </c>
      <c r="AG220" s="52">
        <v>90</v>
      </c>
      <c r="AH220" s="47">
        <v>15.323912999999999</v>
      </c>
      <c r="AI220" s="47">
        <v>1379.1521699999998</v>
      </c>
      <c r="AJ220" s="51">
        <f t="shared" si="51"/>
        <v>2861.4873699999998</v>
      </c>
      <c r="AK220" s="50">
        <v>0</v>
      </c>
      <c r="AL220" s="49">
        <v>10.02177</v>
      </c>
      <c r="AM220" s="49">
        <v>0</v>
      </c>
      <c r="AN220" s="46">
        <f t="shared" si="52"/>
        <v>0</v>
      </c>
      <c r="AO220" s="48">
        <v>100</v>
      </c>
      <c r="AP220" s="47">
        <v>15.75999</v>
      </c>
      <c r="AQ220" s="47">
        <v>1575.999</v>
      </c>
      <c r="AR220" s="46">
        <f t="shared" si="53"/>
        <v>2197.0006000000003</v>
      </c>
      <c r="AS220" s="45">
        <f t="shared" si="54"/>
        <v>3265.5766699999999</v>
      </c>
      <c r="AT220" s="74">
        <f t="shared" si="55"/>
        <v>6644.8738900000008</v>
      </c>
      <c r="AU220" s="67">
        <f>VLOOKUP(A220,'[2]consolidado geral (2)'!$A$103:$AC$372,29,0)</f>
        <v>60</v>
      </c>
      <c r="AV220" s="47">
        <v>9.0511999999999997</v>
      </c>
      <c r="AW220" s="47">
        <f t="shared" si="56"/>
        <v>543.072</v>
      </c>
      <c r="AX220" s="79">
        <f t="shared" si="57"/>
        <v>2740.0726000000004</v>
      </c>
      <c r="AY220" s="76">
        <f t="shared" si="58"/>
        <v>543.072</v>
      </c>
      <c r="AZ220" s="21">
        <f t="shared" si="59"/>
        <v>7187.9458900000009</v>
      </c>
    </row>
    <row r="221" spans="1:52" ht="25.5" x14ac:dyDescent="0.25">
      <c r="A221" s="43">
        <v>2083973</v>
      </c>
      <c r="B221" s="43">
        <v>45331303000125</v>
      </c>
      <c r="C221" s="42" t="s">
        <v>123</v>
      </c>
      <c r="D221" s="60" t="s">
        <v>64</v>
      </c>
      <c r="E221" s="60" t="s">
        <v>122</v>
      </c>
      <c r="F221" s="60">
        <v>351770</v>
      </c>
      <c r="G221" s="60" t="s">
        <v>2</v>
      </c>
      <c r="H221" s="59" t="s">
        <v>9</v>
      </c>
      <c r="I221" s="58">
        <v>25</v>
      </c>
      <c r="J221" s="49">
        <v>10.920311999999999</v>
      </c>
      <c r="K221" s="49">
        <v>273.00779999999997</v>
      </c>
      <c r="L221" s="57">
        <v>10</v>
      </c>
      <c r="M221" s="49">
        <v>10.713900000000001</v>
      </c>
      <c r="N221" s="49">
        <v>107.13900000000001</v>
      </c>
      <c r="O221" s="56">
        <v>380.14679999999998</v>
      </c>
      <c r="P221" s="35">
        <f>VLOOKUP(A221,'[1]midazolam SF'!$A$2:$M$272,13,0)</f>
        <v>10</v>
      </c>
      <c r="Q221" s="47">
        <v>14.823352</v>
      </c>
      <c r="R221" s="34">
        <f t="shared" si="45"/>
        <v>148.23352</v>
      </c>
      <c r="S221" s="50">
        <f>VLOOKUP(A221,'[1]atracurio 2.5 SF'!A220:M490,13,0)</f>
        <v>0</v>
      </c>
      <c r="T221" s="49">
        <v>10.192959999999999</v>
      </c>
      <c r="U221" s="54">
        <f t="shared" si="46"/>
        <v>0</v>
      </c>
      <c r="V221" s="48">
        <f>VLOOKUP(A221,'[1]atracurio 5 SF'!A220:M490,13,0)</f>
        <v>0</v>
      </c>
      <c r="W221" s="47">
        <v>15.525040000000001</v>
      </c>
      <c r="X221" s="55">
        <f t="shared" si="47"/>
        <v>0</v>
      </c>
      <c r="Y221" s="50">
        <f>VLOOKUP(A221,'[1]rocuronio SF'!A220:M490,13,0)</f>
        <v>15</v>
      </c>
      <c r="Z221" s="49">
        <v>11.76314</v>
      </c>
      <c r="AA221" s="54">
        <f t="shared" si="48"/>
        <v>176.44710000000001</v>
      </c>
      <c r="AB221" s="31">
        <f t="shared" si="49"/>
        <v>704.82741999999996</v>
      </c>
      <c r="AC221" s="50">
        <f>VLOOKUP(A221,'[1]propofol framp 20 SF'!A219:V488,22,0)</f>
        <v>15</v>
      </c>
      <c r="AD221" s="53">
        <v>8.8693000000000008</v>
      </c>
      <c r="AE221" s="49">
        <f>VLOOKUP('Relatório Compra Internacional '!A221,'[1]propofol framp 20 SF'!A220:X489,24,0)</f>
        <v>133.0395</v>
      </c>
      <c r="AF221" s="46">
        <f t="shared" si="50"/>
        <v>513.18629999999996</v>
      </c>
      <c r="AG221" s="52">
        <v>10</v>
      </c>
      <c r="AH221" s="47">
        <v>15.323912999999999</v>
      </c>
      <c r="AI221" s="47">
        <v>153.23912999999999</v>
      </c>
      <c r="AJ221" s="51">
        <f t="shared" si="51"/>
        <v>301.47264999999999</v>
      </c>
      <c r="AK221" s="50">
        <v>0</v>
      </c>
      <c r="AL221" s="49">
        <v>10.02177</v>
      </c>
      <c r="AM221" s="49">
        <v>0</v>
      </c>
      <c r="AN221" s="46">
        <f t="shared" si="52"/>
        <v>0</v>
      </c>
      <c r="AO221" s="48">
        <v>0</v>
      </c>
      <c r="AP221" s="47">
        <v>15.75999</v>
      </c>
      <c r="AQ221" s="47">
        <v>0</v>
      </c>
      <c r="AR221" s="46">
        <f t="shared" si="53"/>
        <v>0</v>
      </c>
      <c r="AS221" s="45">
        <f t="shared" si="54"/>
        <v>286.27863000000002</v>
      </c>
      <c r="AT221" s="74">
        <f t="shared" si="55"/>
        <v>991.10604999999998</v>
      </c>
      <c r="AU221" s="67">
        <f>VLOOKUP(A221,'[2]consolidado geral (2)'!$A$103:$AC$372,29,0)</f>
        <v>0</v>
      </c>
      <c r="AV221" s="47">
        <v>9.0511999999999997</v>
      </c>
      <c r="AW221" s="47">
        <f t="shared" si="56"/>
        <v>0</v>
      </c>
      <c r="AX221" s="79">
        <f t="shared" si="57"/>
        <v>0</v>
      </c>
      <c r="AY221" s="76">
        <f t="shared" si="58"/>
        <v>0</v>
      </c>
      <c r="AZ221" s="21">
        <f t="shared" si="59"/>
        <v>991.10604999999998</v>
      </c>
    </row>
    <row r="222" spans="1:52" ht="38.25" x14ac:dyDescent="0.25">
      <c r="A222" s="43">
        <v>2084058</v>
      </c>
      <c r="B222" s="43">
        <v>56813926000150</v>
      </c>
      <c r="C222" s="42" t="s">
        <v>121</v>
      </c>
      <c r="D222" s="60" t="s">
        <v>11</v>
      </c>
      <c r="E222" s="60" t="s">
        <v>120</v>
      </c>
      <c r="F222" s="60">
        <v>354640</v>
      </c>
      <c r="G222" s="60" t="s">
        <v>2</v>
      </c>
      <c r="H222" s="59" t="s">
        <v>9</v>
      </c>
      <c r="I222" s="58">
        <v>600</v>
      </c>
      <c r="J222" s="49">
        <v>10.920311999999999</v>
      </c>
      <c r="K222" s="49">
        <v>6552.1871999999994</v>
      </c>
      <c r="L222" s="57">
        <v>235</v>
      </c>
      <c r="M222" s="49">
        <v>10.713900000000001</v>
      </c>
      <c r="N222" s="49">
        <v>2517.7665000000002</v>
      </c>
      <c r="O222" s="56">
        <v>9069.9537</v>
      </c>
      <c r="P222" s="35">
        <f>VLOOKUP(A222,'[1]midazolam SF'!$A$2:$M$272,13,0)</f>
        <v>778</v>
      </c>
      <c r="Q222" s="47">
        <v>14.823352</v>
      </c>
      <c r="R222" s="34">
        <f t="shared" si="45"/>
        <v>11532.567856</v>
      </c>
      <c r="S222" s="50">
        <f>VLOOKUP(A222,'[1]atracurio 2.5 SF'!A221:M491,13,0)</f>
        <v>0</v>
      </c>
      <c r="T222" s="49">
        <v>10.192959999999999</v>
      </c>
      <c r="U222" s="54">
        <f t="shared" si="46"/>
        <v>0</v>
      </c>
      <c r="V222" s="48">
        <f>VLOOKUP(A222,'[1]atracurio 5 SF'!A221:M491,13,0)</f>
        <v>0</v>
      </c>
      <c r="W222" s="47">
        <v>15.525040000000001</v>
      </c>
      <c r="X222" s="55">
        <f t="shared" si="47"/>
        <v>0</v>
      </c>
      <c r="Y222" s="50">
        <f>VLOOKUP(A222,'[1]rocuronio SF'!A221:M491,13,0)</f>
        <v>320</v>
      </c>
      <c r="Z222" s="49">
        <v>11.76314</v>
      </c>
      <c r="AA222" s="54">
        <f t="shared" si="48"/>
        <v>3764.2048</v>
      </c>
      <c r="AB222" s="31">
        <f t="shared" si="49"/>
        <v>24366.726355999999</v>
      </c>
      <c r="AC222" s="50">
        <f>VLOOKUP(A222,'[1]propofol framp 20 SF'!A220:V489,22,0)</f>
        <v>365</v>
      </c>
      <c r="AD222" s="53">
        <v>8.8693000000000008</v>
      </c>
      <c r="AE222" s="49">
        <f>VLOOKUP('Relatório Compra Internacional '!A222,'[1]propofol framp 20 SF'!A221:X490,24,0)</f>
        <v>3237.2945000000004</v>
      </c>
      <c r="AF222" s="46">
        <f t="shared" si="50"/>
        <v>12307.2482</v>
      </c>
      <c r="AG222" s="52">
        <v>777</v>
      </c>
      <c r="AH222" s="47">
        <v>15.323912999999999</v>
      </c>
      <c r="AI222" s="47">
        <v>11906.680401</v>
      </c>
      <c r="AJ222" s="51">
        <f t="shared" si="51"/>
        <v>23439.248256999999</v>
      </c>
      <c r="AK222" s="50">
        <v>0</v>
      </c>
      <c r="AL222" s="49">
        <v>10.02177</v>
      </c>
      <c r="AM222" s="49">
        <v>0</v>
      </c>
      <c r="AN222" s="46">
        <f t="shared" si="52"/>
        <v>0</v>
      </c>
      <c r="AO222" s="48">
        <v>0</v>
      </c>
      <c r="AP222" s="47">
        <v>15.75999</v>
      </c>
      <c r="AQ222" s="47">
        <v>0</v>
      </c>
      <c r="AR222" s="46">
        <f t="shared" si="53"/>
        <v>0</v>
      </c>
      <c r="AS222" s="45">
        <f t="shared" si="54"/>
        <v>15143.974901</v>
      </c>
      <c r="AT222" s="74">
        <f t="shared" si="55"/>
        <v>39510.701257000001</v>
      </c>
      <c r="AU222" s="67">
        <f>VLOOKUP(A222,'[2]consolidado geral (2)'!$A$103:$AC$372,29,0)</f>
        <v>0</v>
      </c>
      <c r="AV222" s="47">
        <v>9.0511999999999997</v>
      </c>
      <c r="AW222" s="47">
        <f t="shared" si="56"/>
        <v>0</v>
      </c>
      <c r="AX222" s="79">
        <f t="shared" si="57"/>
        <v>0</v>
      </c>
      <c r="AY222" s="76">
        <f t="shared" si="58"/>
        <v>0</v>
      </c>
      <c r="AZ222" s="21">
        <f t="shared" si="59"/>
        <v>39510.701257000001</v>
      </c>
    </row>
    <row r="223" spans="1:52" ht="38.25" x14ac:dyDescent="0.25">
      <c r="A223" s="43">
        <v>2084074</v>
      </c>
      <c r="B223" s="43">
        <v>71981476000107</v>
      </c>
      <c r="C223" s="42" t="s">
        <v>119</v>
      </c>
      <c r="D223" s="60" t="s">
        <v>31</v>
      </c>
      <c r="E223" s="60" t="s">
        <v>118</v>
      </c>
      <c r="F223" s="60">
        <v>355260</v>
      </c>
      <c r="G223" s="60" t="s">
        <v>2</v>
      </c>
      <c r="H223" s="59" t="s">
        <v>9</v>
      </c>
      <c r="I223" s="58">
        <v>30</v>
      </c>
      <c r="J223" s="49">
        <v>10.920311999999999</v>
      </c>
      <c r="K223" s="49">
        <v>327.60935999999998</v>
      </c>
      <c r="L223" s="57">
        <v>10</v>
      </c>
      <c r="M223" s="49">
        <v>10.713900000000001</v>
      </c>
      <c r="N223" s="49">
        <v>107.13900000000001</v>
      </c>
      <c r="O223" s="56">
        <v>434.74835999999999</v>
      </c>
      <c r="P223" s="35">
        <f>VLOOKUP(A223,'[1]midazolam SF'!$A$2:$M$272,13,0)</f>
        <v>10</v>
      </c>
      <c r="Q223" s="47">
        <v>14.823352</v>
      </c>
      <c r="R223" s="34">
        <f t="shared" si="45"/>
        <v>148.23352</v>
      </c>
      <c r="S223" s="50">
        <f>VLOOKUP(A223,'[1]atracurio 2.5 SF'!A222:M492,13,0)</f>
        <v>0</v>
      </c>
      <c r="T223" s="49">
        <v>10.192959999999999</v>
      </c>
      <c r="U223" s="54">
        <f t="shared" si="46"/>
        <v>0</v>
      </c>
      <c r="V223" s="48">
        <f>VLOOKUP(A223,'[1]atracurio 5 SF'!A222:M492,13,0)</f>
        <v>20</v>
      </c>
      <c r="W223" s="47">
        <v>15.525040000000001</v>
      </c>
      <c r="X223" s="55">
        <f t="shared" si="47"/>
        <v>310.50080000000003</v>
      </c>
      <c r="Y223" s="50">
        <f>VLOOKUP(A223,'[1]rocuronio SF'!A222:M492,13,0)</f>
        <v>30</v>
      </c>
      <c r="Z223" s="49">
        <v>11.76314</v>
      </c>
      <c r="AA223" s="54">
        <f t="shared" si="48"/>
        <v>352.89420000000001</v>
      </c>
      <c r="AB223" s="31">
        <f t="shared" si="49"/>
        <v>1246.37688</v>
      </c>
      <c r="AC223" s="50">
        <f>VLOOKUP(A223,'[1]propofol framp 20 SF'!A221:V490,22,0)</f>
        <v>20</v>
      </c>
      <c r="AD223" s="53">
        <v>8.8693000000000008</v>
      </c>
      <c r="AE223" s="49">
        <f>VLOOKUP('Relatório Compra Internacional '!A223,'[1]propofol framp 20 SF'!A222:X491,24,0)</f>
        <v>177.38600000000002</v>
      </c>
      <c r="AF223" s="46">
        <f t="shared" si="50"/>
        <v>612.13436000000002</v>
      </c>
      <c r="AG223" s="52">
        <v>10</v>
      </c>
      <c r="AH223" s="47">
        <v>15.323912999999999</v>
      </c>
      <c r="AI223" s="47">
        <v>153.23912999999999</v>
      </c>
      <c r="AJ223" s="51">
        <f t="shared" si="51"/>
        <v>301.47264999999999</v>
      </c>
      <c r="AK223" s="50">
        <v>0</v>
      </c>
      <c r="AL223" s="49">
        <v>10.02177</v>
      </c>
      <c r="AM223" s="49">
        <v>0</v>
      </c>
      <c r="AN223" s="46">
        <f t="shared" si="52"/>
        <v>0</v>
      </c>
      <c r="AO223" s="48">
        <v>50</v>
      </c>
      <c r="AP223" s="47">
        <v>15.75999</v>
      </c>
      <c r="AQ223" s="47">
        <v>787.99950000000001</v>
      </c>
      <c r="AR223" s="46">
        <f t="shared" si="53"/>
        <v>1098.5003000000002</v>
      </c>
      <c r="AS223" s="45">
        <f t="shared" si="54"/>
        <v>1118.62463</v>
      </c>
      <c r="AT223" s="74">
        <f t="shared" si="55"/>
        <v>2365.0015100000001</v>
      </c>
      <c r="AU223" s="67">
        <f>VLOOKUP(A223,'[2]consolidado geral (2)'!$A$103:$AC$372,29,0)</f>
        <v>30</v>
      </c>
      <c r="AV223" s="47">
        <v>9.0511999999999997</v>
      </c>
      <c r="AW223" s="47">
        <f t="shared" si="56"/>
        <v>271.536</v>
      </c>
      <c r="AX223" s="79">
        <f t="shared" si="57"/>
        <v>1370.0363000000002</v>
      </c>
      <c r="AY223" s="76">
        <f t="shared" si="58"/>
        <v>271.536</v>
      </c>
      <c r="AZ223" s="21">
        <f t="shared" si="59"/>
        <v>2636.5375100000001</v>
      </c>
    </row>
    <row r="224" spans="1:52" ht="25.5" x14ac:dyDescent="0.25">
      <c r="A224" s="43">
        <v>2084171</v>
      </c>
      <c r="B224" s="43">
        <v>71326292000103</v>
      </c>
      <c r="C224" s="42" t="s">
        <v>117</v>
      </c>
      <c r="D224" s="60" t="s">
        <v>83</v>
      </c>
      <c r="E224" s="60" t="s">
        <v>116</v>
      </c>
      <c r="F224" s="60">
        <v>355170</v>
      </c>
      <c r="G224" s="60" t="s">
        <v>2</v>
      </c>
      <c r="H224" s="59" t="s">
        <v>9</v>
      </c>
      <c r="I224" s="58">
        <v>535</v>
      </c>
      <c r="J224" s="49">
        <v>10.920311999999999</v>
      </c>
      <c r="K224" s="49">
        <v>5842.3669199999995</v>
      </c>
      <c r="L224" s="57">
        <v>210</v>
      </c>
      <c r="M224" s="49">
        <v>10.713900000000001</v>
      </c>
      <c r="N224" s="49">
        <v>2249.9190000000003</v>
      </c>
      <c r="O224" s="56">
        <v>8092.2859200000003</v>
      </c>
      <c r="P224" s="35">
        <f>VLOOKUP(A224,'[1]midazolam SF'!$A$2:$M$272,13,0)</f>
        <v>190</v>
      </c>
      <c r="Q224" s="47">
        <v>14.823352</v>
      </c>
      <c r="R224" s="34">
        <f t="shared" si="45"/>
        <v>2816.4368800000002</v>
      </c>
      <c r="S224" s="50">
        <f>VLOOKUP(A224,'[1]atracurio 2.5 SF'!A223:M493,13,0)</f>
        <v>0</v>
      </c>
      <c r="T224" s="49">
        <v>10.192959999999999</v>
      </c>
      <c r="U224" s="54">
        <f t="shared" si="46"/>
        <v>0</v>
      </c>
      <c r="V224" s="48">
        <f>VLOOKUP(A224,'[1]atracurio 5 SF'!A223:M493,13,0)</f>
        <v>0</v>
      </c>
      <c r="W224" s="47">
        <v>15.525040000000001</v>
      </c>
      <c r="X224" s="55">
        <f t="shared" si="47"/>
        <v>0</v>
      </c>
      <c r="Y224" s="50">
        <f>VLOOKUP(A224,'[1]rocuronio SF'!A223:M493,13,0)</f>
        <v>845</v>
      </c>
      <c r="Z224" s="49">
        <v>11.76314</v>
      </c>
      <c r="AA224" s="54">
        <f t="shared" si="48"/>
        <v>9939.8533000000007</v>
      </c>
      <c r="AB224" s="31">
        <f t="shared" si="49"/>
        <v>20848.576099999998</v>
      </c>
      <c r="AC224" s="50">
        <f>VLOOKUP(A224,'[1]propofol framp 20 SF'!A222:V491,22,0)</f>
        <v>325</v>
      </c>
      <c r="AD224" s="53">
        <v>8.8693000000000008</v>
      </c>
      <c r="AE224" s="49">
        <f>VLOOKUP('Relatório Compra Internacional '!A224,'[1]propofol framp 20 SF'!A223:X492,24,0)</f>
        <v>2882.5225000000005</v>
      </c>
      <c r="AF224" s="46">
        <f t="shared" si="50"/>
        <v>10974.808420000001</v>
      </c>
      <c r="AG224" s="52">
        <v>190</v>
      </c>
      <c r="AH224" s="47">
        <v>15.323912999999999</v>
      </c>
      <c r="AI224" s="47">
        <v>2911.5434700000001</v>
      </c>
      <c r="AJ224" s="51">
        <f t="shared" si="51"/>
        <v>5727.9803499999998</v>
      </c>
      <c r="AK224" s="50">
        <v>0</v>
      </c>
      <c r="AL224" s="49">
        <v>10.02177</v>
      </c>
      <c r="AM224" s="49">
        <v>0</v>
      </c>
      <c r="AN224" s="46">
        <f t="shared" si="52"/>
        <v>0</v>
      </c>
      <c r="AO224" s="48">
        <v>0</v>
      </c>
      <c r="AP224" s="47">
        <v>15.75999</v>
      </c>
      <c r="AQ224" s="47">
        <v>0</v>
      </c>
      <c r="AR224" s="46">
        <f t="shared" si="53"/>
        <v>0</v>
      </c>
      <c r="AS224" s="45">
        <f t="shared" si="54"/>
        <v>5794.0659700000006</v>
      </c>
      <c r="AT224" s="74">
        <f t="shared" si="55"/>
        <v>26642.642069999998</v>
      </c>
      <c r="AU224" s="67">
        <f>VLOOKUP(A224,'[2]consolidado geral (2)'!$A$103:$AC$372,29,0)</f>
        <v>0</v>
      </c>
      <c r="AV224" s="47">
        <v>9.0511999999999997</v>
      </c>
      <c r="AW224" s="47">
        <f t="shared" si="56"/>
        <v>0</v>
      </c>
      <c r="AX224" s="79">
        <f t="shared" si="57"/>
        <v>0</v>
      </c>
      <c r="AY224" s="76">
        <f t="shared" si="58"/>
        <v>0</v>
      </c>
      <c r="AZ224" s="21">
        <f t="shared" si="59"/>
        <v>26642.642069999998</v>
      </c>
    </row>
    <row r="225" spans="1:52" ht="51" x14ac:dyDescent="0.25">
      <c r="A225" s="43">
        <v>2084228</v>
      </c>
      <c r="B225" s="43">
        <v>59759084000194</v>
      </c>
      <c r="C225" s="42" t="s">
        <v>115</v>
      </c>
      <c r="D225" s="60" t="s">
        <v>91</v>
      </c>
      <c r="E225" s="60" t="s">
        <v>114</v>
      </c>
      <c r="F225" s="60">
        <v>354910</v>
      </c>
      <c r="G225" s="60" t="s">
        <v>2</v>
      </c>
      <c r="H225" s="59" t="s">
        <v>9</v>
      </c>
      <c r="I225" s="58">
        <v>240</v>
      </c>
      <c r="J225" s="49">
        <v>10.920311999999999</v>
      </c>
      <c r="K225" s="49">
        <v>2620.8748799999998</v>
      </c>
      <c r="L225" s="57">
        <v>95</v>
      </c>
      <c r="M225" s="49">
        <v>10.713900000000001</v>
      </c>
      <c r="N225" s="49">
        <v>1017.8205</v>
      </c>
      <c r="O225" s="56">
        <v>3638.6953800000001</v>
      </c>
      <c r="P225" s="35">
        <f>VLOOKUP(A225,'[1]midazolam SF'!$A$2:$M$272,13,0)</f>
        <v>750</v>
      </c>
      <c r="Q225" s="47">
        <v>14.823352</v>
      </c>
      <c r="R225" s="34">
        <f t="shared" si="45"/>
        <v>11117.513999999999</v>
      </c>
      <c r="S225" s="50">
        <f>VLOOKUP(A225,'[1]atracurio 2.5 SF'!A224:M494,13,0)</f>
        <v>240</v>
      </c>
      <c r="T225" s="49">
        <v>10.192959999999999</v>
      </c>
      <c r="U225" s="54">
        <f t="shared" si="46"/>
        <v>2446.3103999999998</v>
      </c>
      <c r="V225" s="48">
        <f>VLOOKUP(A225,'[1]atracurio 5 SF'!A224:M494,13,0)</f>
        <v>160</v>
      </c>
      <c r="W225" s="47">
        <v>15.525040000000001</v>
      </c>
      <c r="X225" s="55">
        <f t="shared" si="47"/>
        <v>2484.0064000000002</v>
      </c>
      <c r="Y225" s="50">
        <f>VLOOKUP(A225,'[1]rocuronio SF'!A224:M494,13,0)</f>
        <v>80</v>
      </c>
      <c r="Z225" s="49">
        <v>11.76314</v>
      </c>
      <c r="AA225" s="54">
        <f t="shared" si="48"/>
        <v>941.05119999999999</v>
      </c>
      <c r="AB225" s="31">
        <f t="shared" si="49"/>
        <v>20627.577380000002</v>
      </c>
      <c r="AC225" s="50">
        <f>VLOOKUP(A225,'[1]propofol framp 20 SF'!A223:V492,22,0)</f>
        <v>145</v>
      </c>
      <c r="AD225" s="53">
        <v>8.8693000000000008</v>
      </c>
      <c r="AE225" s="49">
        <f>VLOOKUP('Relatório Compra Internacional '!A225,'[1]propofol framp 20 SF'!A224:X493,24,0)</f>
        <v>1286.0485000000001</v>
      </c>
      <c r="AF225" s="46">
        <f t="shared" si="50"/>
        <v>4924.74388</v>
      </c>
      <c r="AG225" s="52">
        <v>750</v>
      </c>
      <c r="AH225" s="47">
        <v>15.323912999999999</v>
      </c>
      <c r="AI225" s="47">
        <v>11492.934749999999</v>
      </c>
      <c r="AJ225" s="51">
        <f t="shared" si="51"/>
        <v>22610.448749999996</v>
      </c>
      <c r="AK225" s="50">
        <v>1626</v>
      </c>
      <c r="AL225" s="49">
        <v>10.02177</v>
      </c>
      <c r="AM225" s="49">
        <v>16295.398020000001</v>
      </c>
      <c r="AN225" s="46">
        <f t="shared" si="52"/>
        <v>18741.708419999999</v>
      </c>
      <c r="AO225" s="48">
        <v>480</v>
      </c>
      <c r="AP225" s="47">
        <v>15.75999</v>
      </c>
      <c r="AQ225" s="47">
        <v>7564.7952000000005</v>
      </c>
      <c r="AR225" s="46">
        <f t="shared" si="53"/>
        <v>10048.801600000001</v>
      </c>
      <c r="AS225" s="45">
        <f t="shared" si="54"/>
        <v>36639.176469999999</v>
      </c>
      <c r="AT225" s="74">
        <f t="shared" si="55"/>
        <v>57266.753850000001</v>
      </c>
      <c r="AU225" s="67">
        <f>VLOOKUP(A225,'[2]consolidado geral (2)'!$A$103:$AC$372,29,0)</f>
        <v>290</v>
      </c>
      <c r="AV225" s="47">
        <v>9.0511999999999997</v>
      </c>
      <c r="AW225" s="47">
        <f t="shared" si="56"/>
        <v>2624.848</v>
      </c>
      <c r="AX225" s="79">
        <f t="shared" si="57"/>
        <v>12673.649600000001</v>
      </c>
      <c r="AY225" s="76">
        <f t="shared" si="58"/>
        <v>2624.848</v>
      </c>
      <c r="AZ225" s="21">
        <f t="shared" si="59"/>
        <v>59891.601849999999</v>
      </c>
    </row>
    <row r="226" spans="1:52" ht="51" x14ac:dyDescent="0.25">
      <c r="A226" s="43">
        <v>2084414</v>
      </c>
      <c r="B226" s="43">
        <v>55989784000114</v>
      </c>
      <c r="C226" s="42" t="s">
        <v>113</v>
      </c>
      <c r="D226" s="60" t="s">
        <v>83</v>
      </c>
      <c r="E226" s="60" t="s">
        <v>112</v>
      </c>
      <c r="F226" s="60">
        <v>354340</v>
      </c>
      <c r="G226" s="60" t="s">
        <v>2</v>
      </c>
      <c r="H226" s="59" t="s">
        <v>9</v>
      </c>
      <c r="I226" s="58">
        <v>675</v>
      </c>
      <c r="J226" s="49">
        <v>10.920311999999999</v>
      </c>
      <c r="K226" s="49">
        <v>7371.2105999999994</v>
      </c>
      <c r="L226" s="57">
        <v>265</v>
      </c>
      <c r="M226" s="49">
        <v>10.713900000000001</v>
      </c>
      <c r="N226" s="49">
        <v>2839.1835000000001</v>
      </c>
      <c r="O226" s="56">
        <v>10210.3941</v>
      </c>
      <c r="P226" s="35">
        <f>VLOOKUP(A226,'[1]midazolam SF'!$A$2:$M$272,13,0)</f>
        <v>1010</v>
      </c>
      <c r="Q226" s="47">
        <v>14.823352</v>
      </c>
      <c r="R226" s="34">
        <f t="shared" si="45"/>
        <v>14971.585520000001</v>
      </c>
      <c r="S226" s="50">
        <f>VLOOKUP(A226,'[1]atracurio 2.5 SF'!A225:M495,13,0)</f>
        <v>1760</v>
      </c>
      <c r="T226" s="49">
        <v>10.192959999999999</v>
      </c>
      <c r="U226" s="54">
        <f t="shared" si="46"/>
        <v>17939.6096</v>
      </c>
      <c r="V226" s="48">
        <f>VLOOKUP(A226,'[1]atracurio 5 SF'!A225:M495,13,0)</f>
        <v>1140</v>
      </c>
      <c r="W226" s="47">
        <v>15.525040000000001</v>
      </c>
      <c r="X226" s="55">
        <f t="shared" si="47"/>
        <v>17698.545600000001</v>
      </c>
      <c r="Y226" s="50">
        <f>VLOOKUP(A226,'[1]rocuronio SF'!A225:M495,13,0)</f>
        <v>430</v>
      </c>
      <c r="Z226" s="49">
        <v>11.76314</v>
      </c>
      <c r="AA226" s="54">
        <f t="shared" si="48"/>
        <v>5058.1502</v>
      </c>
      <c r="AB226" s="31">
        <f t="shared" si="49"/>
        <v>65878.285019999996</v>
      </c>
      <c r="AC226" s="50">
        <f>VLOOKUP(A226,'[1]propofol framp 20 SF'!A224:V493,22,0)</f>
        <v>410</v>
      </c>
      <c r="AD226" s="53">
        <v>8.8693000000000008</v>
      </c>
      <c r="AE226" s="49">
        <f>VLOOKUP('Relatório Compra Internacional '!A226,'[1]propofol framp 20 SF'!A225:X494,24,0)</f>
        <v>3636.4130000000005</v>
      </c>
      <c r="AF226" s="46">
        <f t="shared" si="50"/>
        <v>13846.8071</v>
      </c>
      <c r="AG226" s="52">
        <v>1000</v>
      </c>
      <c r="AH226" s="47">
        <v>15.323912999999999</v>
      </c>
      <c r="AI226" s="47">
        <v>15323.912999999999</v>
      </c>
      <c r="AJ226" s="51">
        <f t="shared" si="51"/>
        <v>30295.498520000001</v>
      </c>
      <c r="AK226" s="50">
        <v>11740</v>
      </c>
      <c r="AL226" s="49">
        <v>10.02177</v>
      </c>
      <c r="AM226" s="49">
        <v>117655.57980000001</v>
      </c>
      <c r="AN226" s="46">
        <f t="shared" si="52"/>
        <v>135595.1894</v>
      </c>
      <c r="AO226" s="48">
        <v>3440</v>
      </c>
      <c r="AP226" s="47">
        <v>15.75999</v>
      </c>
      <c r="AQ226" s="47">
        <v>54214.365599999997</v>
      </c>
      <c r="AR226" s="46">
        <f t="shared" si="53"/>
        <v>71912.911200000002</v>
      </c>
      <c r="AS226" s="45">
        <f t="shared" si="54"/>
        <v>190830.2714</v>
      </c>
      <c r="AT226" s="74">
        <f t="shared" si="55"/>
        <v>256708.55641999998</v>
      </c>
      <c r="AU226" s="67">
        <f>VLOOKUP(A226,'[2]consolidado geral (2)'!$A$103:$AC$372,29,0)</f>
        <v>2170</v>
      </c>
      <c r="AV226" s="47">
        <v>9.0511999999999997</v>
      </c>
      <c r="AW226" s="47">
        <f t="shared" si="56"/>
        <v>19641.103999999999</v>
      </c>
      <c r="AX226" s="79">
        <f t="shared" si="57"/>
        <v>91554.015199999994</v>
      </c>
      <c r="AY226" s="76">
        <f t="shared" si="58"/>
        <v>19641.103999999999</v>
      </c>
      <c r="AZ226" s="21">
        <f t="shared" si="59"/>
        <v>276349.66041999997</v>
      </c>
    </row>
    <row r="227" spans="1:52" ht="25.5" x14ac:dyDescent="0.25">
      <c r="A227" s="43">
        <v>2087057</v>
      </c>
      <c r="B227" s="43">
        <v>54384631000261</v>
      </c>
      <c r="C227" s="42" t="s">
        <v>111</v>
      </c>
      <c r="D227" s="60" t="s">
        <v>43</v>
      </c>
      <c r="E227" s="60" t="s">
        <v>43</v>
      </c>
      <c r="F227" s="60">
        <v>353870</v>
      </c>
      <c r="G227" s="60" t="s">
        <v>2</v>
      </c>
      <c r="H227" s="59" t="s">
        <v>9</v>
      </c>
      <c r="I227" s="58">
        <v>0</v>
      </c>
      <c r="J227" s="49">
        <v>10.920311999999999</v>
      </c>
      <c r="K227" s="49">
        <v>0</v>
      </c>
      <c r="L227" s="57">
        <v>0</v>
      </c>
      <c r="M227" s="49">
        <v>10.713900000000001</v>
      </c>
      <c r="N227" s="49">
        <v>0</v>
      </c>
      <c r="O227" s="56">
        <v>0</v>
      </c>
      <c r="P227" s="35">
        <f>VLOOKUP(A227,'[1]midazolam SF'!$A$2:$M$272,13,0)</f>
        <v>780</v>
      </c>
      <c r="Q227" s="47">
        <v>14.823352</v>
      </c>
      <c r="R227" s="34">
        <f t="shared" si="45"/>
        <v>11562.21456</v>
      </c>
      <c r="S227" s="50">
        <f>VLOOKUP(A227,'[1]atracurio 2.5 SF'!A226:M496,13,0)</f>
        <v>0</v>
      </c>
      <c r="T227" s="49">
        <v>10.192959999999999</v>
      </c>
      <c r="U227" s="54">
        <f t="shared" si="46"/>
        <v>0</v>
      </c>
      <c r="V227" s="48">
        <f>VLOOKUP(A227,'[1]atracurio 5 SF'!A226:M496,13,0)</f>
        <v>0</v>
      </c>
      <c r="W227" s="47">
        <v>15.525040000000001</v>
      </c>
      <c r="X227" s="55">
        <f t="shared" si="47"/>
        <v>0</v>
      </c>
      <c r="Y227" s="50">
        <f>VLOOKUP(A227,'[1]rocuronio SF'!A226:M496,13,0)</f>
        <v>0</v>
      </c>
      <c r="Z227" s="49">
        <v>11.76314</v>
      </c>
      <c r="AA227" s="54">
        <f t="shared" si="48"/>
        <v>0</v>
      </c>
      <c r="AB227" s="31">
        <f t="shared" si="49"/>
        <v>11562.21456</v>
      </c>
      <c r="AC227" s="50">
        <f>VLOOKUP(A227,'[1]propofol framp 20 SF'!A225:V494,22,0)</f>
        <v>0</v>
      </c>
      <c r="AD227" s="53">
        <v>8.8693000000000008</v>
      </c>
      <c r="AE227" s="49">
        <f>VLOOKUP('Relatório Compra Internacional '!A227,'[1]propofol framp 20 SF'!A226:X495,24,0)</f>
        <v>0</v>
      </c>
      <c r="AF227" s="46">
        <f t="shared" si="50"/>
        <v>0</v>
      </c>
      <c r="AG227" s="52">
        <v>780</v>
      </c>
      <c r="AH227" s="47">
        <v>15.323912999999999</v>
      </c>
      <c r="AI227" s="47">
        <v>11952.65214</v>
      </c>
      <c r="AJ227" s="51">
        <f t="shared" si="51"/>
        <v>23514.866699999999</v>
      </c>
      <c r="AK227" s="50">
        <v>0</v>
      </c>
      <c r="AL227" s="49">
        <v>10.02177</v>
      </c>
      <c r="AM227" s="49">
        <v>0</v>
      </c>
      <c r="AN227" s="46">
        <f t="shared" si="52"/>
        <v>0</v>
      </c>
      <c r="AO227" s="48">
        <v>0</v>
      </c>
      <c r="AP227" s="47">
        <v>15.75999</v>
      </c>
      <c r="AQ227" s="47">
        <v>0</v>
      </c>
      <c r="AR227" s="46">
        <f t="shared" si="53"/>
        <v>0</v>
      </c>
      <c r="AS227" s="45">
        <f t="shared" si="54"/>
        <v>11952.65214</v>
      </c>
      <c r="AT227" s="74">
        <f t="shared" si="55"/>
        <v>23514.866699999999</v>
      </c>
      <c r="AU227" s="67">
        <f>VLOOKUP(A227,'[2]consolidado geral (2)'!$A$103:$AC$372,29,0)</f>
        <v>0</v>
      </c>
      <c r="AV227" s="47">
        <v>9.0511999999999997</v>
      </c>
      <c r="AW227" s="47">
        <f t="shared" si="56"/>
        <v>0</v>
      </c>
      <c r="AX227" s="79">
        <f t="shared" si="57"/>
        <v>0</v>
      </c>
      <c r="AY227" s="76">
        <f t="shared" si="58"/>
        <v>0</v>
      </c>
      <c r="AZ227" s="21">
        <f t="shared" si="59"/>
        <v>23514.866699999999</v>
      </c>
    </row>
    <row r="228" spans="1:52" ht="51" x14ac:dyDescent="0.25">
      <c r="A228" s="43">
        <v>2087103</v>
      </c>
      <c r="B228" s="43" t="s">
        <v>110</v>
      </c>
      <c r="C228" s="63" t="s">
        <v>109</v>
      </c>
      <c r="D228" s="60" t="s">
        <v>43</v>
      </c>
      <c r="E228" s="60" t="s">
        <v>108</v>
      </c>
      <c r="F228" s="60">
        <v>352690</v>
      </c>
      <c r="G228" s="60" t="s">
        <v>2</v>
      </c>
      <c r="H228" s="59" t="s">
        <v>9</v>
      </c>
      <c r="I228" s="58">
        <v>4520</v>
      </c>
      <c r="J228" s="49">
        <v>10.920311999999999</v>
      </c>
      <c r="K228" s="49">
        <v>49359.810239999999</v>
      </c>
      <c r="L228" s="57">
        <v>1770</v>
      </c>
      <c r="M228" s="49">
        <v>10.713900000000001</v>
      </c>
      <c r="N228" s="49">
        <v>18963.603000000003</v>
      </c>
      <c r="O228" s="56">
        <v>68323.413239999994</v>
      </c>
      <c r="P228" s="35">
        <f>VLOOKUP(A228,'[1]midazolam SF'!$A$2:$M$272,13,0)</f>
        <v>2510</v>
      </c>
      <c r="Q228" s="47">
        <v>14.823352</v>
      </c>
      <c r="R228" s="34">
        <f t="shared" si="45"/>
        <v>37206.613519999999</v>
      </c>
      <c r="S228" s="50">
        <f>VLOOKUP(A228,'[1]atracurio 2.5 SF'!A227:M497,13,0)</f>
        <v>0</v>
      </c>
      <c r="T228" s="49">
        <v>10.192959999999999</v>
      </c>
      <c r="U228" s="54">
        <f t="shared" si="46"/>
        <v>0</v>
      </c>
      <c r="V228" s="48">
        <f>VLOOKUP(A228,'[1]atracurio 5 SF'!A227:M497,13,0)</f>
        <v>1820</v>
      </c>
      <c r="W228" s="47">
        <v>15.525040000000001</v>
      </c>
      <c r="X228" s="55">
        <f t="shared" si="47"/>
        <v>28255.572800000002</v>
      </c>
      <c r="Y228" s="50">
        <f>VLOOKUP(A228,'[1]rocuronio SF'!A227:M497,13,0)</f>
        <v>3280</v>
      </c>
      <c r="Z228" s="49">
        <v>11.76314</v>
      </c>
      <c r="AA228" s="54">
        <f t="shared" si="48"/>
        <v>38583.099199999997</v>
      </c>
      <c r="AB228" s="31">
        <f t="shared" si="49"/>
        <v>172368.69876</v>
      </c>
      <c r="AC228" s="50">
        <f>VLOOKUP(A228,'[1]propofol framp 20 SF'!A226:V495,22,0)</f>
        <v>2740</v>
      </c>
      <c r="AD228" s="53">
        <v>8.8693000000000008</v>
      </c>
      <c r="AE228" s="49">
        <f>VLOOKUP('Relatório Compra Internacional '!A228,'[1]propofol framp 20 SF'!A227:X496,24,0)</f>
        <v>24301.882000000001</v>
      </c>
      <c r="AF228" s="46">
        <f t="shared" si="50"/>
        <v>92625.295239999992</v>
      </c>
      <c r="AG228" s="52">
        <v>2510</v>
      </c>
      <c r="AH228" s="47">
        <v>15.323912999999999</v>
      </c>
      <c r="AI228" s="47">
        <v>38463.021629999996</v>
      </c>
      <c r="AJ228" s="51">
        <f t="shared" si="51"/>
        <v>75669.635149999987</v>
      </c>
      <c r="AK228" s="50">
        <v>0</v>
      </c>
      <c r="AL228" s="49">
        <v>10.02177</v>
      </c>
      <c r="AM228" s="49">
        <v>0</v>
      </c>
      <c r="AN228" s="46">
        <f t="shared" si="52"/>
        <v>0</v>
      </c>
      <c r="AO228" s="48">
        <v>5300</v>
      </c>
      <c r="AP228" s="47">
        <v>15.75999</v>
      </c>
      <c r="AQ228" s="47">
        <v>83527.947</v>
      </c>
      <c r="AR228" s="46">
        <f t="shared" si="53"/>
        <v>111783.51980000001</v>
      </c>
      <c r="AS228" s="45">
        <f t="shared" si="54"/>
        <v>146292.85063</v>
      </c>
      <c r="AT228" s="74">
        <f t="shared" si="55"/>
        <v>318661.54939</v>
      </c>
      <c r="AU228" s="67">
        <f>VLOOKUP(A228,'[2]consolidado geral (2)'!$A$103:$AC$372,29,0)</f>
        <v>3280</v>
      </c>
      <c r="AV228" s="47">
        <v>9.0511999999999997</v>
      </c>
      <c r="AW228" s="47">
        <f t="shared" si="56"/>
        <v>29687.935999999998</v>
      </c>
      <c r="AX228" s="79">
        <f t="shared" si="57"/>
        <v>141471.4558</v>
      </c>
      <c r="AY228" s="76">
        <f t="shared" si="58"/>
        <v>29687.935999999998</v>
      </c>
      <c r="AZ228" s="21">
        <f t="shared" si="59"/>
        <v>348349.48538999999</v>
      </c>
    </row>
    <row r="229" spans="1:52" ht="38.25" x14ac:dyDescent="0.25">
      <c r="A229" s="43">
        <v>2088193</v>
      </c>
      <c r="B229" s="43">
        <v>52775392000164</v>
      </c>
      <c r="C229" s="42" t="s">
        <v>107</v>
      </c>
      <c r="D229" s="60" t="s">
        <v>91</v>
      </c>
      <c r="E229" s="60" t="s">
        <v>106</v>
      </c>
      <c r="F229" s="60">
        <v>353080</v>
      </c>
      <c r="G229" s="60" t="s">
        <v>2</v>
      </c>
      <c r="H229" s="59" t="s">
        <v>9</v>
      </c>
      <c r="I229" s="58">
        <v>25</v>
      </c>
      <c r="J229" s="49">
        <v>10.920311999999999</v>
      </c>
      <c r="K229" s="49">
        <v>273.00779999999997</v>
      </c>
      <c r="L229" s="57">
        <v>10</v>
      </c>
      <c r="M229" s="49">
        <v>10.713900000000001</v>
      </c>
      <c r="N229" s="49">
        <v>107.13900000000001</v>
      </c>
      <c r="O229" s="56">
        <v>380.14679999999998</v>
      </c>
      <c r="P229" s="35">
        <f>VLOOKUP(A229,'[1]midazolam SF'!$A$2:$M$272,13,0)</f>
        <v>910</v>
      </c>
      <c r="Q229" s="47">
        <v>14.823352</v>
      </c>
      <c r="R229" s="34">
        <f t="shared" si="45"/>
        <v>13489.250319999999</v>
      </c>
      <c r="S229" s="50">
        <f>VLOOKUP(A229,'[1]atracurio 2.5 SF'!A228:M498,13,0)</f>
        <v>0</v>
      </c>
      <c r="T229" s="49">
        <v>10.192959999999999</v>
      </c>
      <c r="U229" s="54">
        <f t="shared" si="46"/>
        <v>0</v>
      </c>
      <c r="V229" s="48">
        <f>VLOOKUP(A229,'[1]atracurio 5 SF'!A228:M498,13,0)</f>
        <v>90</v>
      </c>
      <c r="W229" s="47">
        <v>15.525040000000001</v>
      </c>
      <c r="X229" s="55">
        <f t="shared" si="47"/>
        <v>1397.2536</v>
      </c>
      <c r="Y229" s="50">
        <f>VLOOKUP(A229,'[1]rocuronio SF'!A228:M498,13,0)</f>
        <v>250</v>
      </c>
      <c r="Z229" s="49">
        <v>11.76314</v>
      </c>
      <c r="AA229" s="54">
        <f t="shared" si="48"/>
        <v>2940.7849999999999</v>
      </c>
      <c r="AB229" s="31">
        <f t="shared" si="49"/>
        <v>18207.435720000001</v>
      </c>
      <c r="AC229" s="50">
        <f>VLOOKUP(A229,'[1]propofol framp 20 SF'!A227:V496,22,0)</f>
        <v>15</v>
      </c>
      <c r="AD229" s="53">
        <v>8.8693000000000008</v>
      </c>
      <c r="AE229" s="49">
        <f>VLOOKUP('Relatório Compra Internacional '!A229,'[1]propofol framp 20 SF'!A228:X497,24,0)</f>
        <v>133.0395</v>
      </c>
      <c r="AF229" s="46">
        <f t="shared" si="50"/>
        <v>513.18629999999996</v>
      </c>
      <c r="AG229" s="52">
        <v>910</v>
      </c>
      <c r="AH229" s="47">
        <v>15.323912999999999</v>
      </c>
      <c r="AI229" s="47">
        <v>13944.760829999999</v>
      </c>
      <c r="AJ229" s="51">
        <f t="shared" si="51"/>
        <v>27434.011149999998</v>
      </c>
      <c r="AK229" s="50">
        <v>0</v>
      </c>
      <c r="AL229" s="49">
        <v>10.02177</v>
      </c>
      <c r="AM229" s="49">
        <v>0</v>
      </c>
      <c r="AN229" s="46">
        <f t="shared" si="52"/>
        <v>0</v>
      </c>
      <c r="AO229" s="48">
        <v>250</v>
      </c>
      <c r="AP229" s="47">
        <v>15.75999</v>
      </c>
      <c r="AQ229" s="47">
        <v>3939.9974999999999</v>
      </c>
      <c r="AR229" s="46">
        <f t="shared" si="53"/>
        <v>5337.2510999999995</v>
      </c>
      <c r="AS229" s="45">
        <f t="shared" si="54"/>
        <v>18017.79783</v>
      </c>
      <c r="AT229" s="74">
        <f t="shared" si="55"/>
        <v>36225.233550000004</v>
      </c>
      <c r="AU229" s="67">
        <f>VLOOKUP(A229,'[2]consolidado geral (2)'!$A$103:$AC$372,29,0)</f>
        <v>160</v>
      </c>
      <c r="AV229" s="47">
        <v>9.0511999999999997</v>
      </c>
      <c r="AW229" s="47">
        <f t="shared" si="56"/>
        <v>1448.192</v>
      </c>
      <c r="AX229" s="79">
        <f t="shared" si="57"/>
        <v>6785.4430999999995</v>
      </c>
      <c r="AY229" s="76">
        <f t="shared" si="58"/>
        <v>1448.192</v>
      </c>
      <c r="AZ229" s="21">
        <f t="shared" si="59"/>
        <v>37673.425550000007</v>
      </c>
    </row>
    <row r="230" spans="1:52" ht="38.25" x14ac:dyDescent="0.25">
      <c r="A230" s="43">
        <v>2088525</v>
      </c>
      <c r="B230" s="43">
        <v>52343829000190</v>
      </c>
      <c r="C230" s="42" t="s">
        <v>105</v>
      </c>
      <c r="D230" s="60" t="s">
        <v>64</v>
      </c>
      <c r="E230" s="60" t="s">
        <v>104</v>
      </c>
      <c r="F230" s="60">
        <v>352970</v>
      </c>
      <c r="G230" s="60" t="s">
        <v>2</v>
      </c>
      <c r="H230" s="59" t="s">
        <v>9</v>
      </c>
      <c r="I230" s="58">
        <v>30</v>
      </c>
      <c r="J230" s="49">
        <v>10.920311999999999</v>
      </c>
      <c r="K230" s="49">
        <v>327.60935999999998</v>
      </c>
      <c r="L230" s="57">
        <v>10</v>
      </c>
      <c r="M230" s="49">
        <v>10.713900000000001</v>
      </c>
      <c r="N230" s="49">
        <v>107.13900000000001</v>
      </c>
      <c r="O230" s="56">
        <v>434.74835999999999</v>
      </c>
      <c r="P230" s="35">
        <f>VLOOKUP(A230,'[1]midazolam SF'!$A$2:$M$272,13,0)</f>
        <v>20</v>
      </c>
      <c r="Q230" s="47">
        <v>14.823352</v>
      </c>
      <c r="R230" s="34">
        <f t="shared" si="45"/>
        <v>296.46704</v>
      </c>
      <c r="S230" s="50">
        <f>VLOOKUP(A230,'[1]atracurio 2.5 SF'!A229:M499,13,0)</f>
        <v>40</v>
      </c>
      <c r="T230" s="49">
        <v>10.192959999999999</v>
      </c>
      <c r="U230" s="54">
        <f t="shared" si="46"/>
        <v>407.71839999999997</v>
      </c>
      <c r="V230" s="48">
        <f>VLOOKUP(A230,'[1]atracurio 5 SF'!A229:M499,13,0)</f>
        <v>40</v>
      </c>
      <c r="W230" s="47">
        <v>15.525040000000001</v>
      </c>
      <c r="X230" s="55">
        <f t="shared" si="47"/>
        <v>621.00160000000005</v>
      </c>
      <c r="Y230" s="50">
        <f>VLOOKUP(A230,'[1]rocuronio SF'!A229:M499,13,0)</f>
        <v>15</v>
      </c>
      <c r="Z230" s="49">
        <v>11.76314</v>
      </c>
      <c r="AA230" s="54">
        <f t="shared" si="48"/>
        <v>176.44710000000001</v>
      </c>
      <c r="AB230" s="31">
        <f t="shared" si="49"/>
        <v>1936.3825000000002</v>
      </c>
      <c r="AC230" s="50">
        <f>VLOOKUP(A230,'[1]propofol framp 20 SF'!A228:V497,22,0)</f>
        <v>20</v>
      </c>
      <c r="AD230" s="53">
        <v>8.8693000000000008</v>
      </c>
      <c r="AE230" s="49">
        <f>VLOOKUP('Relatório Compra Internacional '!A230,'[1]propofol framp 20 SF'!A229:X498,24,0)</f>
        <v>177.38600000000002</v>
      </c>
      <c r="AF230" s="46">
        <f t="shared" si="50"/>
        <v>612.13436000000002</v>
      </c>
      <c r="AG230" s="52">
        <v>10</v>
      </c>
      <c r="AH230" s="47">
        <v>15.323912999999999</v>
      </c>
      <c r="AI230" s="47">
        <v>153.23912999999999</v>
      </c>
      <c r="AJ230" s="51">
        <f t="shared" si="51"/>
        <v>449.70616999999999</v>
      </c>
      <c r="AK230" s="50">
        <v>0</v>
      </c>
      <c r="AL230" s="49">
        <v>10.02177</v>
      </c>
      <c r="AM230" s="49">
        <v>0</v>
      </c>
      <c r="AN230" s="46">
        <f t="shared" si="52"/>
        <v>407.71839999999997</v>
      </c>
      <c r="AO230" s="48">
        <v>0</v>
      </c>
      <c r="AP230" s="47">
        <v>15.75999</v>
      </c>
      <c r="AQ230" s="47">
        <v>0</v>
      </c>
      <c r="AR230" s="46">
        <f t="shared" si="53"/>
        <v>621.00160000000005</v>
      </c>
      <c r="AS230" s="45">
        <f t="shared" si="54"/>
        <v>330.62513000000001</v>
      </c>
      <c r="AT230" s="74">
        <f t="shared" si="55"/>
        <v>2267.0076300000001</v>
      </c>
      <c r="AU230" s="67">
        <f>VLOOKUP(A230,'[2]consolidado geral (2)'!$A$103:$AC$372,29,0)</f>
        <v>0</v>
      </c>
      <c r="AV230" s="47">
        <v>9.0511999999999997</v>
      </c>
      <c r="AW230" s="47">
        <f t="shared" si="56"/>
        <v>0</v>
      </c>
      <c r="AX230" s="79">
        <f t="shared" si="57"/>
        <v>621.00160000000005</v>
      </c>
      <c r="AY230" s="76">
        <f t="shared" si="58"/>
        <v>0</v>
      </c>
      <c r="AZ230" s="21">
        <f t="shared" si="59"/>
        <v>2267.0076300000001</v>
      </c>
    </row>
    <row r="231" spans="1:52" ht="38.25" x14ac:dyDescent="0.25">
      <c r="A231" s="43">
        <v>2092611</v>
      </c>
      <c r="B231" s="43">
        <v>44782779000110</v>
      </c>
      <c r="C231" s="42" t="s">
        <v>103</v>
      </c>
      <c r="D231" s="60" t="s">
        <v>13</v>
      </c>
      <c r="E231" s="60" t="s">
        <v>13</v>
      </c>
      <c r="F231" s="60">
        <v>350550</v>
      </c>
      <c r="G231" s="60" t="s">
        <v>2</v>
      </c>
      <c r="H231" s="59" t="s">
        <v>9</v>
      </c>
      <c r="I231" s="58">
        <v>5090</v>
      </c>
      <c r="J231" s="49">
        <v>10.920311999999999</v>
      </c>
      <c r="K231" s="49">
        <v>55584.388079999997</v>
      </c>
      <c r="L231" s="57">
        <v>1995</v>
      </c>
      <c r="M231" s="49">
        <v>10.713900000000001</v>
      </c>
      <c r="N231" s="49">
        <v>21374.230500000001</v>
      </c>
      <c r="O231" s="56">
        <v>76958.618579999995</v>
      </c>
      <c r="P231" s="35">
        <f>VLOOKUP(A231,'[1]midazolam SF'!$A$2:$M$272,13,0)</f>
        <v>440</v>
      </c>
      <c r="Q231" s="47">
        <v>14.823352</v>
      </c>
      <c r="R231" s="34">
        <f t="shared" si="45"/>
        <v>6522.2748799999999</v>
      </c>
      <c r="S231" s="50">
        <f>VLOOKUP(A231,'[1]atracurio 2.5 SF'!A230:M500,13,0)</f>
        <v>0</v>
      </c>
      <c r="T231" s="49">
        <v>10.192959999999999</v>
      </c>
      <c r="U231" s="54">
        <f t="shared" si="46"/>
        <v>0</v>
      </c>
      <c r="V231" s="48">
        <f>VLOOKUP(A231,'[1]atracurio 5 SF'!A230:M500,13,0)</f>
        <v>0</v>
      </c>
      <c r="W231" s="47">
        <v>15.525040000000001</v>
      </c>
      <c r="X231" s="55">
        <f t="shared" si="47"/>
        <v>0</v>
      </c>
      <c r="Y231" s="50">
        <f>VLOOKUP(A231,'[1]rocuronio SF'!A230:M500,13,0)</f>
        <v>1530</v>
      </c>
      <c r="Z231" s="49">
        <v>11.76314</v>
      </c>
      <c r="AA231" s="54">
        <f t="shared" si="48"/>
        <v>17997.604200000002</v>
      </c>
      <c r="AB231" s="31">
        <f t="shared" si="49"/>
        <v>101478.49765999999</v>
      </c>
      <c r="AC231" s="50">
        <f>VLOOKUP(A231,'[1]propofol framp 20 SF'!A229:V498,22,0)</f>
        <v>3090</v>
      </c>
      <c r="AD231" s="53">
        <v>8.8693000000000008</v>
      </c>
      <c r="AE231" s="49">
        <f>VLOOKUP('Relatório Compra Internacional '!A231,'[1]propofol framp 20 SF'!A230:X499,24,0)</f>
        <v>27406.137000000002</v>
      </c>
      <c r="AF231" s="46">
        <f t="shared" si="50"/>
        <v>104364.75558</v>
      </c>
      <c r="AG231" s="52">
        <v>430</v>
      </c>
      <c r="AH231" s="47">
        <v>15.323912999999999</v>
      </c>
      <c r="AI231" s="47">
        <v>6589.2825899999998</v>
      </c>
      <c r="AJ231" s="51">
        <f t="shared" si="51"/>
        <v>13111.55747</v>
      </c>
      <c r="AK231" s="50">
        <v>0</v>
      </c>
      <c r="AL231" s="49">
        <v>10.02177</v>
      </c>
      <c r="AM231" s="49">
        <v>0</v>
      </c>
      <c r="AN231" s="46">
        <f t="shared" si="52"/>
        <v>0</v>
      </c>
      <c r="AO231" s="48">
        <v>0</v>
      </c>
      <c r="AP231" s="47">
        <v>15.75999</v>
      </c>
      <c r="AQ231" s="47">
        <v>0</v>
      </c>
      <c r="AR231" s="46">
        <f t="shared" si="53"/>
        <v>0</v>
      </c>
      <c r="AS231" s="45">
        <f t="shared" si="54"/>
        <v>33995.419590000005</v>
      </c>
      <c r="AT231" s="74">
        <f t="shared" si="55"/>
        <v>135473.91725</v>
      </c>
      <c r="AU231" s="67">
        <f>VLOOKUP(A231,'[2]consolidado geral (2)'!$A$103:$AC$372,29,0)</f>
        <v>0</v>
      </c>
      <c r="AV231" s="47">
        <v>9.0511999999999997</v>
      </c>
      <c r="AW231" s="47">
        <f t="shared" si="56"/>
        <v>0</v>
      </c>
      <c r="AX231" s="79">
        <f t="shared" si="57"/>
        <v>0</v>
      </c>
      <c r="AY231" s="76">
        <f t="shared" si="58"/>
        <v>0</v>
      </c>
      <c r="AZ231" s="21">
        <f t="shared" si="59"/>
        <v>135473.91725</v>
      </c>
    </row>
    <row r="232" spans="1:52" ht="51" x14ac:dyDescent="0.25">
      <c r="A232" s="43">
        <v>2093332</v>
      </c>
      <c r="B232" s="43">
        <v>50572395000175</v>
      </c>
      <c r="C232" s="42" t="s">
        <v>102</v>
      </c>
      <c r="D232" s="60" t="s">
        <v>31</v>
      </c>
      <c r="E232" s="60" t="s">
        <v>101</v>
      </c>
      <c r="F232" s="60">
        <v>354660</v>
      </c>
      <c r="G232" s="60" t="s">
        <v>2</v>
      </c>
      <c r="H232" s="59" t="s">
        <v>9</v>
      </c>
      <c r="I232" s="58">
        <v>300</v>
      </c>
      <c r="J232" s="49">
        <v>10.920311999999999</v>
      </c>
      <c r="K232" s="49">
        <v>3276.0935999999997</v>
      </c>
      <c r="L232" s="57">
        <v>115</v>
      </c>
      <c r="M232" s="49">
        <v>10.713900000000001</v>
      </c>
      <c r="N232" s="49">
        <v>1232.0985000000001</v>
      </c>
      <c r="O232" s="56">
        <v>4508.1921000000002</v>
      </c>
      <c r="P232" s="35">
        <f>VLOOKUP(A232,'[1]midazolam SF'!$A$2:$M$272,13,0)</f>
        <v>100</v>
      </c>
      <c r="Q232" s="47">
        <v>14.823352</v>
      </c>
      <c r="R232" s="34">
        <f t="shared" si="45"/>
        <v>1482.3352</v>
      </c>
      <c r="S232" s="50">
        <f>VLOOKUP(A232,'[1]atracurio 2.5 SF'!A231:M501,13,0)</f>
        <v>0</v>
      </c>
      <c r="T232" s="49">
        <v>10.192959999999999</v>
      </c>
      <c r="U232" s="54">
        <f t="shared" si="46"/>
        <v>0</v>
      </c>
      <c r="V232" s="48">
        <f>VLOOKUP(A232,'[1]atracurio 5 SF'!A231:M501,13,0)</f>
        <v>180</v>
      </c>
      <c r="W232" s="47">
        <v>15.525040000000001</v>
      </c>
      <c r="X232" s="55">
        <f t="shared" si="47"/>
        <v>2794.5072</v>
      </c>
      <c r="Y232" s="50">
        <f>VLOOKUP(A232,'[1]rocuronio SF'!A231:M501,13,0)</f>
        <v>160</v>
      </c>
      <c r="Z232" s="49">
        <v>11.76314</v>
      </c>
      <c r="AA232" s="54">
        <f t="shared" si="48"/>
        <v>1882.1024</v>
      </c>
      <c r="AB232" s="31">
        <f t="shared" si="49"/>
        <v>10667.1369</v>
      </c>
      <c r="AC232" s="50">
        <f>VLOOKUP(A232,'[1]propofol framp 20 SF'!A230:V499,22,0)</f>
        <v>180</v>
      </c>
      <c r="AD232" s="53">
        <v>8.8693000000000008</v>
      </c>
      <c r="AE232" s="49">
        <f>VLOOKUP('Relatório Compra Internacional '!A232,'[1]propofol framp 20 SF'!A231:X500,24,0)</f>
        <v>1596.4740000000002</v>
      </c>
      <c r="AF232" s="46">
        <f t="shared" si="50"/>
        <v>6104.6661000000004</v>
      </c>
      <c r="AG232" s="52">
        <v>90</v>
      </c>
      <c r="AH232" s="47">
        <v>15.323912999999999</v>
      </c>
      <c r="AI232" s="47">
        <v>1379.1521699999998</v>
      </c>
      <c r="AJ232" s="51">
        <f t="shared" si="51"/>
        <v>2861.4873699999998</v>
      </c>
      <c r="AK232" s="50">
        <v>0</v>
      </c>
      <c r="AL232" s="49">
        <v>10.02177</v>
      </c>
      <c r="AM232" s="49">
        <v>0</v>
      </c>
      <c r="AN232" s="46">
        <f t="shared" si="52"/>
        <v>0</v>
      </c>
      <c r="AO232" s="48">
        <v>510</v>
      </c>
      <c r="AP232" s="47">
        <v>15.75999</v>
      </c>
      <c r="AQ232" s="47">
        <v>8037.5949000000001</v>
      </c>
      <c r="AR232" s="46">
        <f t="shared" si="53"/>
        <v>10832.1021</v>
      </c>
      <c r="AS232" s="45">
        <f t="shared" si="54"/>
        <v>11013.22107</v>
      </c>
      <c r="AT232" s="74">
        <f t="shared" si="55"/>
        <v>21680.357969999997</v>
      </c>
      <c r="AU232" s="67">
        <f>VLOOKUP(A232,'[2]consolidado geral (2)'!$A$103:$AC$372,29,0)</f>
        <v>310</v>
      </c>
      <c r="AV232" s="47">
        <v>9.0511999999999997</v>
      </c>
      <c r="AW232" s="47">
        <f t="shared" si="56"/>
        <v>2805.8719999999998</v>
      </c>
      <c r="AX232" s="79">
        <f t="shared" si="57"/>
        <v>13637.974099999999</v>
      </c>
      <c r="AY232" s="76">
        <f t="shared" si="58"/>
        <v>2805.8719999999998</v>
      </c>
      <c r="AZ232" s="21">
        <f t="shared" si="59"/>
        <v>24486.229969999997</v>
      </c>
    </row>
    <row r="233" spans="1:52" ht="25.5" x14ac:dyDescent="0.25">
      <c r="A233" s="43">
        <v>2095912</v>
      </c>
      <c r="B233" s="43">
        <v>47266838000195</v>
      </c>
      <c r="C233" s="42" t="s">
        <v>100</v>
      </c>
      <c r="D233" s="60" t="s">
        <v>13</v>
      </c>
      <c r="E233" s="60" t="s">
        <v>99</v>
      </c>
      <c r="F233" s="60">
        <v>351200</v>
      </c>
      <c r="G233" s="60" t="s">
        <v>2</v>
      </c>
      <c r="H233" s="59" t="s">
        <v>9</v>
      </c>
      <c r="I233" s="58">
        <v>600</v>
      </c>
      <c r="J233" s="49">
        <v>10.920311999999999</v>
      </c>
      <c r="K233" s="49">
        <v>6552.1871999999994</v>
      </c>
      <c r="L233" s="57">
        <v>235</v>
      </c>
      <c r="M233" s="49">
        <v>10.713900000000001</v>
      </c>
      <c r="N233" s="49">
        <v>2517.7665000000002</v>
      </c>
      <c r="O233" s="56">
        <v>9069.9537</v>
      </c>
      <c r="P233" s="35">
        <f>VLOOKUP(A233,'[1]midazolam SF'!$A$2:$M$272,13,0)</f>
        <v>190</v>
      </c>
      <c r="Q233" s="47">
        <v>14.823352</v>
      </c>
      <c r="R233" s="34">
        <f t="shared" si="45"/>
        <v>2816.4368800000002</v>
      </c>
      <c r="S233" s="50">
        <f>VLOOKUP(A233,'[1]atracurio 2.5 SF'!A232:M502,13,0)</f>
        <v>200</v>
      </c>
      <c r="T233" s="49">
        <v>10.192959999999999</v>
      </c>
      <c r="U233" s="54">
        <f t="shared" si="46"/>
        <v>2038.5919999999999</v>
      </c>
      <c r="V233" s="48">
        <f>VLOOKUP(A233,'[1]atracurio 5 SF'!A232:M502,13,0)</f>
        <v>260</v>
      </c>
      <c r="W233" s="47">
        <v>15.525040000000001</v>
      </c>
      <c r="X233" s="55">
        <f t="shared" si="47"/>
        <v>4036.5104000000001</v>
      </c>
      <c r="Y233" s="50">
        <f>VLOOKUP(A233,'[1]rocuronio SF'!A232:M502,13,0)</f>
        <v>160</v>
      </c>
      <c r="Z233" s="49">
        <v>11.76314</v>
      </c>
      <c r="AA233" s="54">
        <f t="shared" si="48"/>
        <v>1882.1024</v>
      </c>
      <c r="AB233" s="31">
        <f t="shared" si="49"/>
        <v>19843.595379999999</v>
      </c>
      <c r="AC233" s="50">
        <f>VLOOKUP(A233,'[1]propofol framp 20 SF'!A231:V500,22,0)</f>
        <v>365</v>
      </c>
      <c r="AD233" s="53">
        <v>8.8693000000000008</v>
      </c>
      <c r="AE233" s="49">
        <f>VLOOKUP('Relatório Compra Internacional '!A233,'[1]propofol framp 20 SF'!A232:X501,24,0)</f>
        <v>3237.2945000000004</v>
      </c>
      <c r="AF233" s="46">
        <f t="shared" si="50"/>
        <v>12307.2482</v>
      </c>
      <c r="AG233" s="52">
        <v>190</v>
      </c>
      <c r="AH233" s="47">
        <v>15.323912999999999</v>
      </c>
      <c r="AI233" s="47">
        <v>2911.5434700000001</v>
      </c>
      <c r="AJ233" s="51">
        <f t="shared" si="51"/>
        <v>5727.9803499999998</v>
      </c>
      <c r="AK233" s="50">
        <v>1300</v>
      </c>
      <c r="AL233" s="49">
        <v>10.02177</v>
      </c>
      <c r="AM233" s="49">
        <v>13028.300999999999</v>
      </c>
      <c r="AN233" s="46">
        <f t="shared" si="52"/>
        <v>15066.893</v>
      </c>
      <c r="AO233" s="48">
        <v>760</v>
      </c>
      <c r="AP233" s="47">
        <v>15.75999</v>
      </c>
      <c r="AQ233" s="47">
        <v>11977.5924</v>
      </c>
      <c r="AR233" s="46">
        <f t="shared" si="53"/>
        <v>16014.102800000001</v>
      </c>
      <c r="AS233" s="45">
        <f t="shared" si="54"/>
        <v>31154.731370000001</v>
      </c>
      <c r="AT233" s="74">
        <f t="shared" si="55"/>
        <v>50998.32675</v>
      </c>
      <c r="AU233" s="67">
        <f>VLOOKUP(A233,'[2]consolidado geral (2)'!$A$103:$AC$372,29,0)</f>
        <v>480</v>
      </c>
      <c r="AV233" s="47">
        <v>9.0511999999999997</v>
      </c>
      <c r="AW233" s="47">
        <f t="shared" si="56"/>
        <v>4344.576</v>
      </c>
      <c r="AX233" s="79">
        <f t="shared" si="57"/>
        <v>20358.678800000002</v>
      </c>
      <c r="AY233" s="76">
        <f t="shared" si="58"/>
        <v>4344.576</v>
      </c>
      <c r="AZ233" s="21">
        <f t="shared" si="59"/>
        <v>55342.902750000001</v>
      </c>
    </row>
    <row r="234" spans="1:52" ht="25.5" x14ac:dyDescent="0.25">
      <c r="A234" s="43">
        <v>2096412</v>
      </c>
      <c r="B234" s="43">
        <v>50471564000180</v>
      </c>
      <c r="C234" s="42" t="s">
        <v>98</v>
      </c>
      <c r="D234" s="60" t="s">
        <v>54</v>
      </c>
      <c r="E234" s="60" t="s">
        <v>97</v>
      </c>
      <c r="F234" s="60">
        <v>352440</v>
      </c>
      <c r="G234" s="60" t="s">
        <v>2</v>
      </c>
      <c r="H234" s="59" t="s">
        <v>9</v>
      </c>
      <c r="I234" s="58">
        <v>600</v>
      </c>
      <c r="J234" s="49">
        <v>10.920311999999999</v>
      </c>
      <c r="K234" s="49">
        <v>6552.1871999999994</v>
      </c>
      <c r="L234" s="57">
        <v>235</v>
      </c>
      <c r="M234" s="49">
        <v>10.713900000000001</v>
      </c>
      <c r="N234" s="49">
        <v>2517.7665000000002</v>
      </c>
      <c r="O234" s="56">
        <v>9069.9537</v>
      </c>
      <c r="P234" s="35">
        <f>VLOOKUP(A234,'[1]midazolam SF'!$A$2:$M$272,13,0)</f>
        <v>190</v>
      </c>
      <c r="Q234" s="47">
        <v>14.823352</v>
      </c>
      <c r="R234" s="34">
        <f t="shared" si="45"/>
        <v>2816.4368800000002</v>
      </c>
      <c r="S234" s="50">
        <f>VLOOKUP(A234,'[1]atracurio 2.5 SF'!A233:M503,13,0)</f>
        <v>0</v>
      </c>
      <c r="T234" s="49">
        <v>10.192959999999999</v>
      </c>
      <c r="U234" s="54">
        <f t="shared" si="46"/>
        <v>0</v>
      </c>
      <c r="V234" s="48">
        <f>VLOOKUP(A234,'[1]atracurio 5 SF'!A233:M503,13,0)</f>
        <v>40</v>
      </c>
      <c r="W234" s="47">
        <v>15.525040000000001</v>
      </c>
      <c r="X234" s="55">
        <f t="shared" si="47"/>
        <v>621.00160000000005</v>
      </c>
      <c r="Y234" s="50">
        <f>VLOOKUP(A234,'[1]rocuronio SF'!A233:M503,13,0)</f>
        <v>80</v>
      </c>
      <c r="Z234" s="49">
        <v>11.76314</v>
      </c>
      <c r="AA234" s="54">
        <f t="shared" si="48"/>
        <v>941.05119999999999</v>
      </c>
      <c r="AB234" s="31">
        <f t="shared" si="49"/>
        <v>13448.443379999999</v>
      </c>
      <c r="AC234" s="50">
        <f>VLOOKUP(A234,'[1]propofol framp 20 SF'!A232:V501,22,0)</f>
        <v>365</v>
      </c>
      <c r="AD234" s="53">
        <v>8.8693000000000008</v>
      </c>
      <c r="AE234" s="49">
        <f>VLOOKUP('Relatório Compra Internacional '!A234,'[1]propofol framp 20 SF'!A233:X502,24,0)</f>
        <v>3237.2945000000004</v>
      </c>
      <c r="AF234" s="46">
        <f t="shared" si="50"/>
        <v>12307.2482</v>
      </c>
      <c r="AG234" s="52">
        <v>190</v>
      </c>
      <c r="AH234" s="47">
        <v>15.323912999999999</v>
      </c>
      <c r="AI234" s="47">
        <v>2911.5434700000001</v>
      </c>
      <c r="AJ234" s="51">
        <f t="shared" si="51"/>
        <v>5727.9803499999998</v>
      </c>
      <c r="AK234" s="50">
        <v>0</v>
      </c>
      <c r="AL234" s="49">
        <v>10.02177</v>
      </c>
      <c r="AM234" s="49">
        <v>0</v>
      </c>
      <c r="AN234" s="46">
        <f t="shared" si="52"/>
        <v>0</v>
      </c>
      <c r="AO234" s="48">
        <v>130</v>
      </c>
      <c r="AP234" s="47">
        <v>15.75999</v>
      </c>
      <c r="AQ234" s="47">
        <v>2048.7986999999998</v>
      </c>
      <c r="AR234" s="46">
        <f t="shared" si="53"/>
        <v>2669.8002999999999</v>
      </c>
      <c r="AS234" s="45">
        <f t="shared" si="54"/>
        <v>8197.6366699999999</v>
      </c>
      <c r="AT234" s="74">
        <f t="shared" si="55"/>
        <v>21646.080049999997</v>
      </c>
      <c r="AU234" s="67">
        <f>VLOOKUP(A234,'[2]consolidado geral (2)'!$A$103:$AC$372,29,0)</f>
        <v>80</v>
      </c>
      <c r="AV234" s="47">
        <v>9.0511999999999997</v>
      </c>
      <c r="AW234" s="47">
        <f t="shared" si="56"/>
        <v>724.096</v>
      </c>
      <c r="AX234" s="79">
        <f t="shared" si="57"/>
        <v>3393.8962999999999</v>
      </c>
      <c r="AY234" s="76">
        <f t="shared" si="58"/>
        <v>724.096</v>
      </c>
      <c r="AZ234" s="21">
        <f t="shared" si="59"/>
        <v>22370.176049999998</v>
      </c>
    </row>
    <row r="235" spans="1:52" ht="38.25" x14ac:dyDescent="0.25">
      <c r="A235" s="43">
        <v>2688433</v>
      </c>
      <c r="B235" s="43">
        <v>45615309000124</v>
      </c>
      <c r="C235" s="42" t="s">
        <v>96</v>
      </c>
      <c r="D235" s="60" t="s">
        <v>40</v>
      </c>
      <c r="E235" s="60" t="s">
        <v>95</v>
      </c>
      <c r="F235" s="60">
        <v>350760</v>
      </c>
      <c r="G235" s="60" t="s">
        <v>2</v>
      </c>
      <c r="H235" s="59" t="s">
        <v>9</v>
      </c>
      <c r="I235" s="58">
        <v>1060</v>
      </c>
      <c r="J235" s="49">
        <v>10.920311999999999</v>
      </c>
      <c r="K235" s="49">
        <v>11575.530719999999</v>
      </c>
      <c r="L235" s="57">
        <v>415</v>
      </c>
      <c r="M235" s="49">
        <v>10.713900000000001</v>
      </c>
      <c r="N235" s="49">
        <v>4446.2685000000001</v>
      </c>
      <c r="O235" s="56">
        <v>16021.799219999999</v>
      </c>
      <c r="P235" s="35">
        <f>VLOOKUP(A235,'[1]midazolam SF'!$A$2:$M$272,13,0)</f>
        <v>170</v>
      </c>
      <c r="Q235" s="47">
        <v>14.823352</v>
      </c>
      <c r="R235" s="34">
        <f t="shared" si="45"/>
        <v>2519.9698399999997</v>
      </c>
      <c r="S235" s="50">
        <f>VLOOKUP(A235,'[1]atracurio 2.5 SF'!A234:M504,13,0)</f>
        <v>0</v>
      </c>
      <c r="T235" s="49">
        <v>10.192959999999999</v>
      </c>
      <c r="U235" s="54">
        <f t="shared" si="46"/>
        <v>0</v>
      </c>
      <c r="V235" s="48">
        <f>VLOOKUP(A235,'[1]atracurio 5 SF'!A234:M504,13,0)</f>
        <v>100</v>
      </c>
      <c r="W235" s="47">
        <v>15.525040000000001</v>
      </c>
      <c r="X235" s="55">
        <f t="shared" si="47"/>
        <v>1552.5040000000001</v>
      </c>
      <c r="Y235" s="50">
        <f>VLOOKUP(A235,'[1]rocuronio SF'!A234:M504,13,0)</f>
        <v>735</v>
      </c>
      <c r="Z235" s="49">
        <v>11.76314</v>
      </c>
      <c r="AA235" s="54">
        <f t="shared" si="48"/>
        <v>8645.9079000000002</v>
      </c>
      <c r="AB235" s="31">
        <f t="shared" si="49"/>
        <v>28740.180959999998</v>
      </c>
      <c r="AC235" s="50">
        <f>VLOOKUP(A235,'[1]propofol framp 20 SF'!A233:V502,22,0)</f>
        <v>645</v>
      </c>
      <c r="AD235" s="53">
        <v>8.8693000000000008</v>
      </c>
      <c r="AE235" s="49">
        <f>VLOOKUP('Relatório Compra Internacional '!A235,'[1]propofol framp 20 SF'!A234:X503,24,0)</f>
        <v>5720.6985000000004</v>
      </c>
      <c r="AF235" s="46">
        <f t="shared" si="50"/>
        <v>21742.497719999999</v>
      </c>
      <c r="AG235" s="52">
        <v>170</v>
      </c>
      <c r="AH235" s="47">
        <v>15.323912999999999</v>
      </c>
      <c r="AI235" s="47">
        <v>2605.0652099999998</v>
      </c>
      <c r="AJ235" s="51">
        <f t="shared" si="51"/>
        <v>5125.0350499999995</v>
      </c>
      <c r="AK235" s="50">
        <v>0</v>
      </c>
      <c r="AL235" s="49">
        <v>10.02177</v>
      </c>
      <c r="AM235" s="49">
        <v>0</v>
      </c>
      <c r="AN235" s="46">
        <f t="shared" si="52"/>
        <v>0</v>
      </c>
      <c r="AO235" s="48">
        <v>300</v>
      </c>
      <c r="AP235" s="47">
        <v>15.75999</v>
      </c>
      <c r="AQ235" s="47">
        <v>4727.9970000000003</v>
      </c>
      <c r="AR235" s="46">
        <f t="shared" si="53"/>
        <v>6280.5010000000002</v>
      </c>
      <c r="AS235" s="45">
        <f t="shared" si="54"/>
        <v>13053.760709999999</v>
      </c>
      <c r="AT235" s="74">
        <f t="shared" si="55"/>
        <v>41793.94167</v>
      </c>
      <c r="AU235" s="67">
        <f>VLOOKUP(A235,'[2]consolidado geral (2)'!$A$103:$AC$372,29,0)</f>
        <v>180</v>
      </c>
      <c r="AV235" s="47">
        <v>9.0511999999999997</v>
      </c>
      <c r="AW235" s="47">
        <f t="shared" si="56"/>
        <v>1629.2159999999999</v>
      </c>
      <c r="AX235" s="79">
        <f t="shared" si="57"/>
        <v>7909.7170000000006</v>
      </c>
      <c r="AY235" s="76">
        <f t="shared" si="58"/>
        <v>1629.2159999999999</v>
      </c>
      <c r="AZ235" s="21">
        <f t="shared" si="59"/>
        <v>43423.157670000001</v>
      </c>
    </row>
    <row r="236" spans="1:52" ht="25.5" x14ac:dyDescent="0.25">
      <c r="A236" s="43">
        <v>2699915</v>
      </c>
      <c r="B236" s="43">
        <v>72909179000105</v>
      </c>
      <c r="C236" s="42" t="s">
        <v>94</v>
      </c>
      <c r="D236" s="60" t="s">
        <v>40</v>
      </c>
      <c r="E236" s="60" t="s">
        <v>93</v>
      </c>
      <c r="F236" s="60">
        <v>355670</v>
      </c>
      <c r="G236" s="60" t="s">
        <v>2</v>
      </c>
      <c r="H236" s="59" t="s">
        <v>9</v>
      </c>
      <c r="I236" s="58">
        <v>600</v>
      </c>
      <c r="J236" s="49">
        <v>10.920311999999999</v>
      </c>
      <c r="K236" s="49">
        <v>6552.1871999999994</v>
      </c>
      <c r="L236" s="57">
        <v>235</v>
      </c>
      <c r="M236" s="49">
        <v>10.713900000000001</v>
      </c>
      <c r="N236" s="49">
        <v>2517.7665000000002</v>
      </c>
      <c r="O236" s="56">
        <v>9069.9537</v>
      </c>
      <c r="P236" s="35">
        <f>VLOOKUP(A236,'[1]midazolam SF'!$A$2:$M$272,13,0)</f>
        <v>2330</v>
      </c>
      <c r="Q236" s="47">
        <v>14.823352</v>
      </c>
      <c r="R236" s="34">
        <f t="shared" si="45"/>
        <v>34538.410159999999</v>
      </c>
      <c r="S236" s="50">
        <f>VLOOKUP(A236,'[1]atracurio 2.5 SF'!A235:M505,13,0)</f>
        <v>650</v>
      </c>
      <c r="T236" s="49">
        <v>10.192959999999999</v>
      </c>
      <c r="U236" s="54">
        <f t="shared" si="46"/>
        <v>6625.424</v>
      </c>
      <c r="V236" s="48">
        <f>VLOOKUP(A236,'[1]atracurio 5 SF'!A235:M505,13,0)</f>
        <v>350</v>
      </c>
      <c r="W236" s="47">
        <v>15.525040000000001</v>
      </c>
      <c r="X236" s="55">
        <f t="shared" si="47"/>
        <v>5433.7640000000001</v>
      </c>
      <c r="Y236" s="50">
        <f>VLOOKUP(A236,'[1]rocuronio SF'!A235:M505,13,0)</f>
        <v>320</v>
      </c>
      <c r="Z236" s="49">
        <v>11.76314</v>
      </c>
      <c r="AA236" s="54">
        <f t="shared" si="48"/>
        <v>3764.2048</v>
      </c>
      <c r="AB236" s="31">
        <f t="shared" si="49"/>
        <v>59431.756659999999</v>
      </c>
      <c r="AC236" s="50">
        <f>VLOOKUP(A236,'[1]propofol framp 20 SF'!A234:V503,22,0)</f>
        <v>365</v>
      </c>
      <c r="AD236" s="53">
        <v>8.8693000000000008</v>
      </c>
      <c r="AE236" s="49">
        <f>VLOOKUP('Relatório Compra Internacional '!A236,'[1]propofol framp 20 SF'!A235:X504,24,0)</f>
        <v>3237.2945000000004</v>
      </c>
      <c r="AF236" s="46">
        <f t="shared" si="50"/>
        <v>12307.2482</v>
      </c>
      <c r="AG236" s="52">
        <v>2330</v>
      </c>
      <c r="AH236" s="47">
        <v>15.323912999999999</v>
      </c>
      <c r="AI236" s="47">
        <v>35704.717290000001</v>
      </c>
      <c r="AJ236" s="51">
        <f t="shared" si="51"/>
        <v>70243.12745</v>
      </c>
      <c r="AK236" s="50">
        <v>4350</v>
      </c>
      <c r="AL236" s="49">
        <v>10.02177</v>
      </c>
      <c r="AM236" s="49">
        <v>43594.699500000002</v>
      </c>
      <c r="AN236" s="46">
        <f t="shared" si="52"/>
        <v>50220.123500000002</v>
      </c>
      <c r="AO236" s="48">
        <v>1020</v>
      </c>
      <c r="AP236" s="47">
        <v>15.75999</v>
      </c>
      <c r="AQ236" s="47">
        <v>16075.1898</v>
      </c>
      <c r="AR236" s="46">
        <f t="shared" si="53"/>
        <v>21508.953799999999</v>
      </c>
      <c r="AS236" s="45">
        <f t="shared" si="54"/>
        <v>98611.901089999999</v>
      </c>
      <c r="AT236" s="74">
        <f t="shared" si="55"/>
        <v>158043.65775000001</v>
      </c>
      <c r="AU236" s="67">
        <f>VLOOKUP(A236,'[2]consolidado geral (2)'!$A$103:$AC$372,29,0)</f>
        <v>630</v>
      </c>
      <c r="AV236" s="47">
        <v>9.0511999999999997</v>
      </c>
      <c r="AW236" s="47">
        <f t="shared" si="56"/>
        <v>5702.2559999999994</v>
      </c>
      <c r="AX236" s="79">
        <f t="shared" si="57"/>
        <v>27211.209799999997</v>
      </c>
      <c r="AY236" s="76">
        <f t="shared" si="58"/>
        <v>5702.2559999999994</v>
      </c>
      <c r="AZ236" s="21">
        <f t="shared" si="59"/>
        <v>163745.91375000001</v>
      </c>
    </row>
    <row r="237" spans="1:52" ht="38.25" x14ac:dyDescent="0.25">
      <c r="A237" s="43">
        <v>2705222</v>
      </c>
      <c r="B237" s="43">
        <v>52505153000194</v>
      </c>
      <c r="C237" s="42" t="s">
        <v>92</v>
      </c>
      <c r="D237" s="60" t="s">
        <v>91</v>
      </c>
      <c r="E237" s="60" t="s">
        <v>90</v>
      </c>
      <c r="F237" s="60">
        <v>353050</v>
      </c>
      <c r="G237" s="60" t="s">
        <v>2</v>
      </c>
      <c r="H237" s="59" t="s">
        <v>9</v>
      </c>
      <c r="I237" s="58">
        <v>260</v>
      </c>
      <c r="J237" s="49">
        <v>10.920311999999999</v>
      </c>
      <c r="K237" s="49">
        <v>2839.2811199999996</v>
      </c>
      <c r="L237" s="57">
        <v>100</v>
      </c>
      <c r="M237" s="49">
        <v>10.713900000000001</v>
      </c>
      <c r="N237" s="49">
        <v>1071.3900000000001</v>
      </c>
      <c r="O237" s="56">
        <v>3910.67112</v>
      </c>
      <c r="P237" s="35">
        <f>VLOOKUP(A237,'[1]midazolam SF'!$A$2:$M$272,13,0)</f>
        <v>1160</v>
      </c>
      <c r="Q237" s="47">
        <v>14.823352</v>
      </c>
      <c r="R237" s="34">
        <f t="shared" si="45"/>
        <v>17195.088319999999</v>
      </c>
      <c r="S237" s="50">
        <f>VLOOKUP(A237,'[1]atracurio 2.5 SF'!A236:M506,13,0)</f>
        <v>0</v>
      </c>
      <c r="T237" s="49">
        <v>10.192959999999999</v>
      </c>
      <c r="U237" s="54">
        <f t="shared" si="46"/>
        <v>0</v>
      </c>
      <c r="V237" s="48">
        <f>VLOOKUP(A237,'[1]atracurio 5 SF'!A236:M506,13,0)</f>
        <v>140</v>
      </c>
      <c r="W237" s="47">
        <v>15.525040000000001</v>
      </c>
      <c r="X237" s="55">
        <f t="shared" si="47"/>
        <v>2173.5056</v>
      </c>
      <c r="Y237" s="50">
        <f>VLOOKUP(A237,'[1]rocuronio SF'!A236:M506,13,0)</f>
        <v>0</v>
      </c>
      <c r="Z237" s="49">
        <v>11.76314</v>
      </c>
      <c r="AA237" s="54">
        <f t="shared" si="48"/>
        <v>0</v>
      </c>
      <c r="AB237" s="31">
        <f t="shared" si="49"/>
        <v>23279.265039999998</v>
      </c>
      <c r="AC237" s="50">
        <f>VLOOKUP(A237,'[1]propofol framp 20 SF'!A235:V504,22,0)</f>
        <v>160</v>
      </c>
      <c r="AD237" s="53">
        <v>8.8693000000000008</v>
      </c>
      <c r="AE237" s="49">
        <f>VLOOKUP('Relatório Compra Internacional '!A237,'[1]propofol framp 20 SF'!A236:X505,24,0)</f>
        <v>1419.0880000000002</v>
      </c>
      <c r="AF237" s="46">
        <f t="shared" si="50"/>
        <v>5329.7591200000006</v>
      </c>
      <c r="AG237" s="52">
        <v>1160</v>
      </c>
      <c r="AH237" s="47">
        <v>15.323912999999999</v>
      </c>
      <c r="AI237" s="47">
        <v>17775.739079999999</v>
      </c>
      <c r="AJ237" s="51">
        <f t="shared" si="51"/>
        <v>34970.827399999995</v>
      </c>
      <c r="AK237" s="50">
        <v>0</v>
      </c>
      <c r="AL237" s="49">
        <v>10.02177</v>
      </c>
      <c r="AM237" s="49">
        <v>0</v>
      </c>
      <c r="AN237" s="46">
        <f t="shared" si="52"/>
        <v>0</v>
      </c>
      <c r="AO237" s="48">
        <v>400</v>
      </c>
      <c r="AP237" s="47">
        <v>15.75999</v>
      </c>
      <c r="AQ237" s="47">
        <v>6303.9960000000001</v>
      </c>
      <c r="AR237" s="46">
        <f t="shared" si="53"/>
        <v>8477.5015999999996</v>
      </c>
      <c r="AS237" s="45">
        <f t="shared" si="54"/>
        <v>25498.823079999998</v>
      </c>
      <c r="AT237" s="74">
        <f t="shared" si="55"/>
        <v>48778.08812</v>
      </c>
      <c r="AU237" s="67">
        <f>VLOOKUP(A237,'[2]consolidado geral (2)'!$A$103:$AC$372,29,0)</f>
        <v>240</v>
      </c>
      <c r="AV237" s="47">
        <v>9.0511999999999997</v>
      </c>
      <c r="AW237" s="47">
        <f t="shared" si="56"/>
        <v>2172.288</v>
      </c>
      <c r="AX237" s="79">
        <f t="shared" si="57"/>
        <v>10649.7896</v>
      </c>
      <c r="AY237" s="76">
        <f t="shared" si="58"/>
        <v>2172.288</v>
      </c>
      <c r="AZ237" s="21">
        <f t="shared" si="59"/>
        <v>50950.376120000001</v>
      </c>
    </row>
    <row r="238" spans="1:52" ht="51" x14ac:dyDescent="0.25">
      <c r="A238" s="43">
        <v>2708779</v>
      </c>
      <c r="B238" s="43">
        <v>71485056000121</v>
      </c>
      <c r="C238" s="42" t="s">
        <v>89</v>
      </c>
      <c r="D238" s="60" t="s">
        <v>3</v>
      </c>
      <c r="E238" s="60" t="s">
        <v>3</v>
      </c>
      <c r="F238" s="60">
        <v>355220</v>
      </c>
      <c r="G238" s="60" t="s">
        <v>2</v>
      </c>
      <c r="H238" s="59" t="s">
        <v>9</v>
      </c>
      <c r="I238" s="58">
        <v>19700</v>
      </c>
      <c r="J238" s="49">
        <v>10.920311999999999</v>
      </c>
      <c r="K238" s="49">
        <v>215130.14639999997</v>
      </c>
      <c r="L238" s="57">
        <v>7745</v>
      </c>
      <c r="M238" s="49">
        <v>10.713900000000001</v>
      </c>
      <c r="N238" s="49">
        <v>82979.155500000008</v>
      </c>
      <c r="O238" s="56">
        <v>298109.30189999996</v>
      </c>
      <c r="P238" s="35">
        <f>VLOOKUP(A238,'[1]midazolam SF'!$A$2:$M$272,13,0)</f>
        <v>7700</v>
      </c>
      <c r="Q238" s="47">
        <v>14.823352</v>
      </c>
      <c r="R238" s="34">
        <f t="shared" si="45"/>
        <v>114139.8104</v>
      </c>
      <c r="S238" s="50">
        <f>VLOOKUP(A238,'[1]atracurio 2.5 SF'!A237:M507,13,0)</f>
        <v>0</v>
      </c>
      <c r="T238" s="49">
        <v>10.192959999999999</v>
      </c>
      <c r="U238" s="54">
        <f t="shared" si="46"/>
        <v>0</v>
      </c>
      <c r="V238" s="48">
        <f>VLOOKUP(A238,'[1]atracurio 5 SF'!A237:M507,13,0)</f>
        <v>0</v>
      </c>
      <c r="W238" s="47">
        <v>15.525040000000001</v>
      </c>
      <c r="X238" s="55">
        <f t="shared" si="47"/>
        <v>0</v>
      </c>
      <c r="Y238" s="50">
        <f>VLOOKUP(A238,'[1]rocuronio SF'!A237:M507,13,0)</f>
        <v>1580</v>
      </c>
      <c r="Z238" s="49">
        <v>11.76314</v>
      </c>
      <c r="AA238" s="54">
        <f t="shared" si="48"/>
        <v>18585.761200000001</v>
      </c>
      <c r="AB238" s="31">
        <f t="shared" si="49"/>
        <v>430834.87349999999</v>
      </c>
      <c r="AC238" s="50">
        <f>VLOOKUP(A238,'[1]propofol framp 20 SF'!A236:V505,22,0)</f>
        <v>12000</v>
      </c>
      <c r="AD238" s="53">
        <v>8.8693000000000008</v>
      </c>
      <c r="AE238" s="49">
        <f>VLOOKUP('Relatório Compra Internacional '!A238,'[1]propofol framp 20 SF'!A237:X506,24,0)</f>
        <v>106431.6</v>
      </c>
      <c r="AF238" s="46">
        <f t="shared" si="50"/>
        <v>404540.90189999994</v>
      </c>
      <c r="AG238" s="52">
        <v>7700</v>
      </c>
      <c r="AH238" s="47">
        <v>15.323912999999999</v>
      </c>
      <c r="AI238" s="47">
        <v>117994.13009999999</v>
      </c>
      <c r="AJ238" s="51">
        <f t="shared" si="51"/>
        <v>232133.9405</v>
      </c>
      <c r="AK238" s="50">
        <v>0</v>
      </c>
      <c r="AL238" s="49">
        <v>10.02177</v>
      </c>
      <c r="AM238" s="49">
        <v>0</v>
      </c>
      <c r="AN238" s="46">
        <f t="shared" si="52"/>
        <v>0</v>
      </c>
      <c r="AO238" s="48">
        <v>0</v>
      </c>
      <c r="AP238" s="47">
        <v>15.75999</v>
      </c>
      <c r="AQ238" s="47">
        <v>0</v>
      </c>
      <c r="AR238" s="46">
        <f t="shared" si="53"/>
        <v>0</v>
      </c>
      <c r="AS238" s="45">
        <f t="shared" si="54"/>
        <v>224425.73009999999</v>
      </c>
      <c r="AT238" s="74">
        <f t="shared" si="55"/>
        <v>655260.60360000003</v>
      </c>
      <c r="AU238" s="67">
        <f>VLOOKUP(A238,'[2]consolidado geral (2)'!$A$103:$AC$372,29,0)</f>
        <v>0</v>
      </c>
      <c r="AV238" s="47">
        <v>9.0511999999999997</v>
      </c>
      <c r="AW238" s="47">
        <f t="shared" si="56"/>
        <v>0</v>
      </c>
      <c r="AX238" s="79">
        <f t="shared" si="57"/>
        <v>0</v>
      </c>
      <c r="AY238" s="76">
        <f t="shared" si="58"/>
        <v>0</v>
      </c>
      <c r="AZ238" s="21">
        <f t="shared" si="59"/>
        <v>655260.60360000003</v>
      </c>
    </row>
    <row r="239" spans="1:52" ht="38.25" x14ac:dyDescent="0.25">
      <c r="A239" s="43">
        <v>2745798</v>
      </c>
      <c r="B239" s="43">
        <v>53311999000156</v>
      </c>
      <c r="C239" s="42" t="s">
        <v>88</v>
      </c>
      <c r="D239" s="60" t="s">
        <v>64</v>
      </c>
      <c r="E239" s="60" t="s">
        <v>87</v>
      </c>
      <c r="F239" s="60">
        <v>353430</v>
      </c>
      <c r="G239" s="60" t="s">
        <v>2</v>
      </c>
      <c r="H239" s="59" t="s">
        <v>9</v>
      </c>
      <c r="I239" s="58">
        <v>150</v>
      </c>
      <c r="J239" s="49">
        <v>10.920311999999999</v>
      </c>
      <c r="K239" s="49">
        <v>1638.0467999999998</v>
      </c>
      <c r="L239" s="57">
        <v>60</v>
      </c>
      <c r="M239" s="49">
        <v>10.713900000000001</v>
      </c>
      <c r="N239" s="49">
        <v>642.83400000000006</v>
      </c>
      <c r="O239" s="56">
        <v>2280.8807999999999</v>
      </c>
      <c r="P239" s="35">
        <f>VLOOKUP(A239,'[1]midazolam SF'!$A$2:$M$272,13,0)</f>
        <v>190</v>
      </c>
      <c r="Q239" s="47">
        <v>14.823352</v>
      </c>
      <c r="R239" s="34">
        <f t="shared" si="45"/>
        <v>2816.4368800000002</v>
      </c>
      <c r="S239" s="50">
        <f>VLOOKUP(A239,'[1]atracurio 2.5 SF'!A238:M508,13,0)</f>
        <v>70</v>
      </c>
      <c r="T239" s="49">
        <v>10.192959999999999</v>
      </c>
      <c r="U239" s="54">
        <f t="shared" si="46"/>
        <v>713.50720000000001</v>
      </c>
      <c r="V239" s="48">
        <f>VLOOKUP(A239,'[1]atracurio 5 SF'!A238:M508,13,0)</f>
        <v>170</v>
      </c>
      <c r="W239" s="47">
        <v>15.525040000000001</v>
      </c>
      <c r="X239" s="55">
        <f t="shared" si="47"/>
        <v>2639.2568000000001</v>
      </c>
      <c r="Y239" s="50">
        <f>VLOOKUP(A239,'[1]rocuronio SF'!A238:M508,13,0)</f>
        <v>225</v>
      </c>
      <c r="Z239" s="49">
        <v>11.76314</v>
      </c>
      <c r="AA239" s="54">
        <f t="shared" si="48"/>
        <v>2646.7064999999998</v>
      </c>
      <c r="AB239" s="31">
        <f t="shared" si="49"/>
        <v>11096.78818</v>
      </c>
      <c r="AC239" s="50">
        <f>VLOOKUP(A239,'[1]propofol framp 20 SF'!A237:V506,22,0)</f>
        <v>90</v>
      </c>
      <c r="AD239" s="53">
        <v>8.8693000000000008</v>
      </c>
      <c r="AE239" s="49">
        <f>VLOOKUP('Relatório Compra Internacional '!A239,'[1]propofol framp 20 SF'!A238:X507,24,0)</f>
        <v>798.23700000000008</v>
      </c>
      <c r="AF239" s="46">
        <f t="shared" si="50"/>
        <v>3079.1178</v>
      </c>
      <c r="AG239" s="52">
        <v>190</v>
      </c>
      <c r="AH239" s="47">
        <v>15.323912999999999</v>
      </c>
      <c r="AI239" s="47">
        <v>2911.5434700000001</v>
      </c>
      <c r="AJ239" s="51">
        <f t="shared" si="51"/>
        <v>5727.9803499999998</v>
      </c>
      <c r="AK239" s="50">
        <v>430</v>
      </c>
      <c r="AL239" s="49">
        <v>10.02177</v>
      </c>
      <c r="AM239" s="49">
        <v>4309.3611000000001</v>
      </c>
      <c r="AN239" s="46">
        <f t="shared" si="52"/>
        <v>5022.8683000000001</v>
      </c>
      <c r="AO239" s="48">
        <v>510</v>
      </c>
      <c r="AP239" s="47">
        <v>15.75999</v>
      </c>
      <c r="AQ239" s="47">
        <v>8037.5949000000001</v>
      </c>
      <c r="AR239" s="46">
        <f t="shared" si="53"/>
        <v>10676.851699999999</v>
      </c>
      <c r="AS239" s="45">
        <f t="shared" si="54"/>
        <v>16056.73647</v>
      </c>
      <c r="AT239" s="74">
        <f t="shared" si="55"/>
        <v>27153.524649999999</v>
      </c>
      <c r="AU239" s="67">
        <f>VLOOKUP(A239,'[2]consolidado geral (2)'!$A$103:$AC$372,29,0)</f>
        <v>320</v>
      </c>
      <c r="AV239" s="47">
        <v>9.0511999999999997</v>
      </c>
      <c r="AW239" s="47">
        <f t="shared" si="56"/>
        <v>2896.384</v>
      </c>
      <c r="AX239" s="79">
        <f t="shared" si="57"/>
        <v>13573.235699999999</v>
      </c>
      <c r="AY239" s="76">
        <f t="shared" si="58"/>
        <v>2896.384</v>
      </c>
      <c r="AZ239" s="21">
        <f t="shared" si="59"/>
        <v>30049.908649999998</v>
      </c>
    </row>
    <row r="240" spans="1:52" ht="25.5" x14ac:dyDescent="0.25">
      <c r="A240" s="43">
        <v>2745801</v>
      </c>
      <c r="B240" s="43">
        <v>50730902000151</v>
      </c>
      <c r="C240" s="42" t="s">
        <v>86</v>
      </c>
      <c r="D240" s="60" t="s">
        <v>64</v>
      </c>
      <c r="E240" s="60" t="s">
        <v>85</v>
      </c>
      <c r="F240" s="60">
        <v>353190</v>
      </c>
      <c r="G240" s="60" t="s">
        <v>2</v>
      </c>
      <c r="H240" s="59" t="s">
        <v>9</v>
      </c>
      <c r="I240" s="58">
        <v>0</v>
      </c>
      <c r="J240" s="49">
        <v>10.920311999999999</v>
      </c>
      <c r="K240" s="49">
        <v>0</v>
      </c>
      <c r="L240" s="57">
        <v>0</v>
      </c>
      <c r="M240" s="49">
        <v>10.713900000000001</v>
      </c>
      <c r="N240" s="49">
        <v>0</v>
      </c>
      <c r="O240" s="56">
        <v>0</v>
      </c>
      <c r="P240" s="35">
        <f>VLOOKUP(A240,'[1]midazolam SF'!$A$2:$M$272,13,0)</f>
        <v>290</v>
      </c>
      <c r="Q240" s="47">
        <v>14.823352</v>
      </c>
      <c r="R240" s="34">
        <f t="shared" si="45"/>
        <v>4298.7720799999997</v>
      </c>
      <c r="S240" s="50">
        <f>VLOOKUP(A240,'[1]atracurio 2.5 SF'!A239:M509,13,0)</f>
        <v>0</v>
      </c>
      <c r="T240" s="49">
        <v>10.192959999999999</v>
      </c>
      <c r="U240" s="54">
        <f t="shared" si="46"/>
        <v>0</v>
      </c>
      <c r="V240" s="48">
        <f>VLOOKUP(A240,'[1]atracurio 5 SF'!A239:M509,13,0)</f>
        <v>20</v>
      </c>
      <c r="W240" s="47">
        <v>15.525040000000001</v>
      </c>
      <c r="X240" s="55">
        <f t="shared" si="47"/>
        <v>310.50080000000003</v>
      </c>
      <c r="Y240" s="50">
        <f>VLOOKUP(A240,'[1]rocuronio SF'!A239:M509,13,0)</f>
        <v>80</v>
      </c>
      <c r="Z240" s="49">
        <v>11.76314</v>
      </c>
      <c r="AA240" s="54">
        <f t="shared" si="48"/>
        <v>941.05119999999999</v>
      </c>
      <c r="AB240" s="31">
        <f t="shared" si="49"/>
        <v>5550.3240799999994</v>
      </c>
      <c r="AC240" s="50">
        <f>VLOOKUP(A240,'[1]propofol framp 20 SF'!A238:V507,22,0)</f>
        <v>0</v>
      </c>
      <c r="AD240" s="53">
        <v>8.8693000000000008</v>
      </c>
      <c r="AE240" s="49">
        <f>VLOOKUP('Relatório Compra Internacional '!A240,'[1]propofol framp 20 SF'!A239:X508,24,0)</f>
        <v>0</v>
      </c>
      <c r="AF240" s="46">
        <f t="shared" si="50"/>
        <v>0</v>
      </c>
      <c r="AG240" s="52">
        <v>290</v>
      </c>
      <c r="AH240" s="47">
        <v>15.323912999999999</v>
      </c>
      <c r="AI240" s="47">
        <v>4443.9347699999998</v>
      </c>
      <c r="AJ240" s="51">
        <f t="shared" si="51"/>
        <v>8742.7068499999987</v>
      </c>
      <c r="AK240" s="50">
        <v>0</v>
      </c>
      <c r="AL240" s="49">
        <v>10.02177</v>
      </c>
      <c r="AM240" s="49">
        <v>0</v>
      </c>
      <c r="AN240" s="46">
        <f t="shared" si="52"/>
        <v>0</v>
      </c>
      <c r="AO240" s="48">
        <v>50</v>
      </c>
      <c r="AP240" s="47">
        <v>15.75999</v>
      </c>
      <c r="AQ240" s="47">
        <v>787.99950000000001</v>
      </c>
      <c r="AR240" s="46">
        <f t="shared" si="53"/>
        <v>1098.5003000000002</v>
      </c>
      <c r="AS240" s="45">
        <f t="shared" si="54"/>
        <v>5231.9342699999997</v>
      </c>
      <c r="AT240" s="74">
        <f t="shared" si="55"/>
        <v>10782.25835</v>
      </c>
      <c r="AU240" s="67">
        <f>VLOOKUP(A240,'[2]consolidado geral (2)'!$A$103:$AC$372,29,0)</f>
        <v>30</v>
      </c>
      <c r="AV240" s="47">
        <v>9.0511999999999997</v>
      </c>
      <c r="AW240" s="47">
        <f t="shared" si="56"/>
        <v>271.536</v>
      </c>
      <c r="AX240" s="79">
        <f t="shared" si="57"/>
        <v>1370.0363000000002</v>
      </c>
      <c r="AY240" s="76">
        <f t="shared" si="58"/>
        <v>271.536</v>
      </c>
      <c r="AZ240" s="21">
        <f t="shared" si="59"/>
        <v>11053.79435</v>
      </c>
    </row>
    <row r="241" spans="1:52" ht="51" x14ac:dyDescent="0.25">
      <c r="A241" s="43">
        <v>2746298</v>
      </c>
      <c r="B241" s="43">
        <v>56957117000151</v>
      </c>
      <c r="C241" s="42" t="s">
        <v>84</v>
      </c>
      <c r="D241" s="60" t="s">
        <v>83</v>
      </c>
      <c r="E241" s="60" t="s">
        <v>82</v>
      </c>
      <c r="F241" s="60">
        <v>354760</v>
      </c>
      <c r="G241" s="60" t="s">
        <v>2</v>
      </c>
      <c r="H241" s="59" t="s">
        <v>9</v>
      </c>
      <c r="I241" s="58">
        <v>10</v>
      </c>
      <c r="J241" s="49">
        <v>10.920311999999999</v>
      </c>
      <c r="K241" s="49">
        <v>109.20311999999998</v>
      </c>
      <c r="L241" s="57">
        <v>5</v>
      </c>
      <c r="M241" s="49">
        <v>10.713900000000001</v>
      </c>
      <c r="N241" s="49">
        <v>53.569500000000005</v>
      </c>
      <c r="O241" s="56">
        <v>162.77261999999999</v>
      </c>
      <c r="P241" s="35">
        <f>VLOOKUP(A241,'[1]midazolam SF'!$A$2:$M$272,13,0)</f>
        <v>30</v>
      </c>
      <c r="Q241" s="47">
        <v>14.823352</v>
      </c>
      <c r="R241" s="34">
        <f t="shared" si="45"/>
        <v>444.70056</v>
      </c>
      <c r="S241" s="50">
        <f>VLOOKUP(A241,'[1]atracurio 2.5 SF'!A240:M510,13,0)</f>
        <v>0</v>
      </c>
      <c r="T241" s="49">
        <v>10.192959999999999</v>
      </c>
      <c r="U241" s="54">
        <f t="shared" si="46"/>
        <v>0</v>
      </c>
      <c r="V241" s="48">
        <f>VLOOKUP(A241,'[1]atracurio 5 SF'!A240:M510,13,0)</f>
        <v>0</v>
      </c>
      <c r="W241" s="47">
        <v>15.525040000000001</v>
      </c>
      <c r="X241" s="55">
        <f t="shared" si="47"/>
        <v>0</v>
      </c>
      <c r="Y241" s="50">
        <f>VLOOKUP(A241,'[1]rocuronio SF'!A240:M510,13,0)</f>
        <v>0</v>
      </c>
      <c r="Z241" s="49">
        <v>11.76314</v>
      </c>
      <c r="AA241" s="54">
        <f t="shared" si="48"/>
        <v>0</v>
      </c>
      <c r="AB241" s="31">
        <f t="shared" si="49"/>
        <v>607.47317999999996</v>
      </c>
      <c r="AC241" s="50">
        <f>VLOOKUP(A241,'[1]propofol framp 20 SF'!A239:V508,22,0)</f>
        <v>5</v>
      </c>
      <c r="AD241" s="53">
        <v>8.8693000000000008</v>
      </c>
      <c r="AE241" s="49">
        <f>VLOOKUP('Relatório Compra Internacional '!A241,'[1]propofol framp 20 SF'!A240:X509,24,0)</f>
        <v>44.346500000000006</v>
      </c>
      <c r="AF241" s="46">
        <f t="shared" si="50"/>
        <v>207.11912000000001</v>
      </c>
      <c r="AG241" s="52">
        <v>30</v>
      </c>
      <c r="AH241" s="47">
        <v>15.323912999999999</v>
      </c>
      <c r="AI241" s="47">
        <v>459.71738999999997</v>
      </c>
      <c r="AJ241" s="51">
        <f t="shared" si="51"/>
        <v>904.41795000000002</v>
      </c>
      <c r="AK241" s="50">
        <v>0</v>
      </c>
      <c r="AL241" s="49">
        <v>10.02177</v>
      </c>
      <c r="AM241" s="49">
        <v>0</v>
      </c>
      <c r="AN241" s="46">
        <f t="shared" si="52"/>
        <v>0</v>
      </c>
      <c r="AO241" s="48">
        <v>0</v>
      </c>
      <c r="AP241" s="47">
        <v>15.75999</v>
      </c>
      <c r="AQ241" s="47">
        <v>0</v>
      </c>
      <c r="AR241" s="46">
        <f t="shared" si="53"/>
        <v>0</v>
      </c>
      <c r="AS241" s="45">
        <f t="shared" si="54"/>
        <v>504.06388999999996</v>
      </c>
      <c r="AT241" s="74">
        <f t="shared" si="55"/>
        <v>1111.5370699999999</v>
      </c>
      <c r="AU241" s="67">
        <f>VLOOKUP(A241,'[2]consolidado geral (2)'!$A$103:$AC$372,29,0)</f>
        <v>0</v>
      </c>
      <c r="AV241" s="47">
        <v>9.0511999999999997</v>
      </c>
      <c r="AW241" s="47">
        <f t="shared" si="56"/>
        <v>0</v>
      </c>
      <c r="AX241" s="79">
        <f t="shared" si="57"/>
        <v>0</v>
      </c>
      <c r="AY241" s="76">
        <f t="shared" si="58"/>
        <v>0</v>
      </c>
      <c r="AZ241" s="21">
        <f t="shared" si="59"/>
        <v>1111.5370699999999</v>
      </c>
    </row>
    <row r="242" spans="1:52" ht="38.25" x14ac:dyDescent="0.25">
      <c r="A242" s="43">
        <v>2747693</v>
      </c>
      <c r="B242" s="43">
        <v>5593992000161</v>
      </c>
      <c r="C242" s="42" t="s">
        <v>81</v>
      </c>
      <c r="D242" s="60" t="s">
        <v>25</v>
      </c>
      <c r="E242" s="60" t="s">
        <v>80</v>
      </c>
      <c r="F242" s="60">
        <v>354290</v>
      </c>
      <c r="G242" s="60" t="s">
        <v>2</v>
      </c>
      <c r="H242" s="59" t="s">
        <v>9</v>
      </c>
      <c r="I242" s="58">
        <v>35</v>
      </c>
      <c r="J242" s="49">
        <v>10.920311999999999</v>
      </c>
      <c r="K242" s="49">
        <v>382.21091999999999</v>
      </c>
      <c r="L242" s="57">
        <v>20</v>
      </c>
      <c r="M242" s="49">
        <v>10.713900000000001</v>
      </c>
      <c r="N242" s="49">
        <v>214.27800000000002</v>
      </c>
      <c r="O242" s="56">
        <v>596.48892000000001</v>
      </c>
      <c r="P242" s="35">
        <f>VLOOKUP(A242,'[1]midazolam SF'!$A$2:$M$272,13,0)</f>
        <v>20</v>
      </c>
      <c r="Q242" s="47">
        <v>14.823352</v>
      </c>
      <c r="R242" s="34">
        <f t="shared" si="45"/>
        <v>296.46704</v>
      </c>
      <c r="S242" s="50">
        <f>VLOOKUP(A242,'[1]atracurio 2.5 SF'!A241:M511,13,0)</f>
        <v>0</v>
      </c>
      <c r="T242" s="49">
        <v>10.192959999999999</v>
      </c>
      <c r="U242" s="54">
        <f t="shared" si="46"/>
        <v>0</v>
      </c>
      <c r="V242" s="48">
        <f>VLOOKUP(A242,'[1]atracurio 5 SF'!A241:M511,13,0)</f>
        <v>20</v>
      </c>
      <c r="W242" s="47">
        <v>15.525040000000001</v>
      </c>
      <c r="X242" s="55">
        <f t="shared" si="47"/>
        <v>310.50080000000003</v>
      </c>
      <c r="Y242" s="50">
        <f>VLOOKUP(A242,'[1]rocuronio SF'!A241:M511,13,0)</f>
        <v>15</v>
      </c>
      <c r="Z242" s="49">
        <v>11.76314</v>
      </c>
      <c r="AA242" s="54">
        <f t="shared" si="48"/>
        <v>176.44710000000001</v>
      </c>
      <c r="AB242" s="31">
        <f t="shared" si="49"/>
        <v>1379.9038600000001</v>
      </c>
      <c r="AC242" s="50">
        <f>VLOOKUP(A242,'[1]propofol framp 20 SF'!A240:V509,22,0)</f>
        <v>20</v>
      </c>
      <c r="AD242" s="53">
        <v>8.8693000000000008</v>
      </c>
      <c r="AE242" s="49">
        <f>VLOOKUP('Relatório Compra Internacional '!A242,'[1]propofol framp 20 SF'!A241:X510,24,0)</f>
        <v>177.38600000000002</v>
      </c>
      <c r="AF242" s="46">
        <f t="shared" si="50"/>
        <v>773.87491999999997</v>
      </c>
      <c r="AG242" s="52">
        <v>20</v>
      </c>
      <c r="AH242" s="47">
        <v>15.323912999999999</v>
      </c>
      <c r="AI242" s="47">
        <v>306.47825999999998</v>
      </c>
      <c r="AJ242" s="51">
        <f t="shared" si="51"/>
        <v>602.94529999999997</v>
      </c>
      <c r="AK242" s="50">
        <v>0</v>
      </c>
      <c r="AL242" s="49">
        <v>10.02177</v>
      </c>
      <c r="AM242" s="49">
        <v>0</v>
      </c>
      <c r="AN242" s="46">
        <f t="shared" si="52"/>
        <v>0</v>
      </c>
      <c r="AO242" s="48">
        <v>50</v>
      </c>
      <c r="AP242" s="47">
        <v>15.75999</v>
      </c>
      <c r="AQ242" s="47">
        <v>787.99950000000001</v>
      </c>
      <c r="AR242" s="46">
        <f t="shared" si="53"/>
        <v>1098.5003000000002</v>
      </c>
      <c r="AS242" s="45">
        <f t="shared" si="54"/>
        <v>1271.86376</v>
      </c>
      <c r="AT242" s="74">
        <f t="shared" si="55"/>
        <v>2651.7676200000001</v>
      </c>
      <c r="AU242" s="67">
        <f>VLOOKUP(A242,'[2]consolidado geral (2)'!$A$103:$AC$372,29,0)</f>
        <v>20</v>
      </c>
      <c r="AV242" s="47">
        <v>9.0511999999999997</v>
      </c>
      <c r="AW242" s="47">
        <f t="shared" si="56"/>
        <v>181.024</v>
      </c>
      <c r="AX242" s="79">
        <f t="shared" si="57"/>
        <v>1279.5243</v>
      </c>
      <c r="AY242" s="76">
        <f t="shared" si="58"/>
        <v>181.024</v>
      </c>
      <c r="AZ242" s="21">
        <f t="shared" si="59"/>
        <v>2832.79162</v>
      </c>
    </row>
    <row r="243" spans="1:52" ht="38.25" x14ac:dyDescent="0.25">
      <c r="A243" s="43">
        <v>2748436</v>
      </c>
      <c r="B243" s="43">
        <v>51421279000118</v>
      </c>
      <c r="C243" s="42" t="s">
        <v>79</v>
      </c>
      <c r="D243" s="60" t="s">
        <v>43</v>
      </c>
      <c r="E243" s="60" t="s">
        <v>78</v>
      </c>
      <c r="F243" s="60">
        <v>351170</v>
      </c>
      <c r="G243" s="60" t="s">
        <v>2</v>
      </c>
      <c r="H243" s="59" t="s">
        <v>9</v>
      </c>
      <c r="I243" s="58">
        <v>60</v>
      </c>
      <c r="J243" s="49">
        <v>10.920311999999999</v>
      </c>
      <c r="K243" s="49">
        <v>655.21871999999996</v>
      </c>
      <c r="L243" s="57">
        <v>25</v>
      </c>
      <c r="M243" s="49">
        <v>10.713900000000001</v>
      </c>
      <c r="N243" s="49">
        <v>267.84750000000003</v>
      </c>
      <c r="O243" s="56">
        <v>923.06621999999993</v>
      </c>
      <c r="P243" s="35">
        <f>VLOOKUP(A243,'[1]midazolam SF'!$A$2:$M$272,13,0)</f>
        <v>100</v>
      </c>
      <c r="Q243" s="47">
        <v>14.823352</v>
      </c>
      <c r="R243" s="34">
        <f t="shared" si="45"/>
        <v>1482.3352</v>
      </c>
      <c r="S243" s="50">
        <f>VLOOKUP(A243,'[1]atracurio 2.5 SF'!A242:M512,13,0)</f>
        <v>0</v>
      </c>
      <c r="T243" s="49">
        <v>10.192959999999999</v>
      </c>
      <c r="U243" s="54">
        <f t="shared" si="46"/>
        <v>0</v>
      </c>
      <c r="V243" s="48">
        <f>VLOOKUP(A243,'[1]atracurio 5 SF'!A242:M512,13,0)</f>
        <v>20</v>
      </c>
      <c r="W243" s="47">
        <v>15.525040000000001</v>
      </c>
      <c r="X243" s="55">
        <f t="shared" si="47"/>
        <v>310.50080000000003</v>
      </c>
      <c r="Y243" s="50">
        <f>VLOOKUP(A243,'[1]rocuronio SF'!A242:M512,13,0)</f>
        <v>15</v>
      </c>
      <c r="Z243" s="49">
        <v>11.76314</v>
      </c>
      <c r="AA243" s="54">
        <f t="shared" si="48"/>
        <v>176.44710000000001</v>
      </c>
      <c r="AB243" s="31">
        <f t="shared" si="49"/>
        <v>2892.3493199999998</v>
      </c>
      <c r="AC243" s="50">
        <f>VLOOKUP(A243,'[1]propofol framp 20 SF'!A241:V510,22,0)</f>
        <v>35</v>
      </c>
      <c r="AD243" s="53">
        <v>8.8693000000000008</v>
      </c>
      <c r="AE243" s="49">
        <f>VLOOKUP('Relatório Compra Internacional '!A243,'[1]propofol framp 20 SF'!A242:X511,24,0)</f>
        <v>310.42550000000006</v>
      </c>
      <c r="AF243" s="46">
        <f t="shared" si="50"/>
        <v>1233.49172</v>
      </c>
      <c r="AG243" s="52">
        <v>90</v>
      </c>
      <c r="AH243" s="47">
        <v>15.323912999999999</v>
      </c>
      <c r="AI243" s="47">
        <v>1379.1521699999998</v>
      </c>
      <c r="AJ243" s="51">
        <f t="shared" si="51"/>
        <v>2861.4873699999998</v>
      </c>
      <c r="AK243" s="50">
        <v>0</v>
      </c>
      <c r="AL243" s="49">
        <v>10.02177</v>
      </c>
      <c r="AM243" s="49">
        <v>0</v>
      </c>
      <c r="AN243" s="46">
        <f t="shared" si="52"/>
        <v>0</v>
      </c>
      <c r="AO243" s="48">
        <v>30</v>
      </c>
      <c r="AP243" s="47">
        <v>15.75999</v>
      </c>
      <c r="AQ243" s="47">
        <v>472.79970000000003</v>
      </c>
      <c r="AR243" s="46">
        <f t="shared" si="53"/>
        <v>783.30050000000006</v>
      </c>
      <c r="AS243" s="45">
        <f t="shared" si="54"/>
        <v>2162.3773700000002</v>
      </c>
      <c r="AT243" s="74">
        <f t="shared" si="55"/>
        <v>5054.7266899999995</v>
      </c>
      <c r="AU243" s="67">
        <f>VLOOKUP(A243,'[2]consolidado geral (2)'!$A$103:$AC$372,29,0)</f>
        <v>0</v>
      </c>
      <c r="AV243" s="47">
        <v>9.0511999999999997</v>
      </c>
      <c r="AW243" s="47">
        <f t="shared" si="56"/>
        <v>0</v>
      </c>
      <c r="AX243" s="79">
        <f t="shared" si="57"/>
        <v>783.30050000000006</v>
      </c>
      <c r="AY243" s="76">
        <f t="shared" si="58"/>
        <v>0</v>
      </c>
      <c r="AZ243" s="21">
        <f t="shared" si="59"/>
        <v>5054.7266899999995</v>
      </c>
    </row>
    <row r="244" spans="1:52" ht="25.5" x14ac:dyDescent="0.25">
      <c r="A244" s="43">
        <v>2748568</v>
      </c>
      <c r="B244" s="43">
        <v>46925111000100</v>
      </c>
      <c r="C244" s="42" t="s">
        <v>77</v>
      </c>
      <c r="D244" s="60" t="s">
        <v>43</v>
      </c>
      <c r="E244" s="60" t="s">
        <v>76</v>
      </c>
      <c r="F244" s="60">
        <v>351040</v>
      </c>
      <c r="G244" s="60" t="s">
        <v>2</v>
      </c>
      <c r="H244" s="59" t="s">
        <v>9</v>
      </c>
      <c r="I244" s="58">
        <v>40</v>
      </c>
      <c r="J244" s="49">
        <v>10.920311999999999</v>
      </c>
      <c r="K244" s="49">
        <v>436.81247999999994</v>
      </c>
      <c r="L244" s="57">
        <v>20</v>
      </c>
      <c r="M244" s="49">
        <v>10.713900000000001</v>
      </c>
      <c r="N244" s="49">
        <v>214.27800000000002</v>
      </c>
      <c r="O244" s="56">
        <v>651.09047999999996</v>
      </c>
      <c r="P244" s="35">
        <f>VLOOKUP(A244,'[1]midazolam SF'!$A$2:$M$272,13,0)</f>
        <v>40</v>
      </c>
      <c r="Q244" s="47">
        <v>14.823352</v>
      </c>
      <c r="R244" s="34">
        <f t="shared" si="45"/>
        <v>592.93407999999999</v>
      </c>
      <c r="S244" s="50">
        <f>VLOOKUP(A244,'[1]atracurio 2.5 SF'!A243:M513,13,0)</f>
        <v>30</v>
      </c>
      <c r="T244" s="49">
        <v>10.192959999999999</v>
      </c>
      <c r="U244" s="54">
        <f t="shared" si="46"/>
        <v>305.78879999999998</v>
      </c>
      <c r="V244" s="48">
        <f>VLOOKUP(A244,'[1]atracurio 5 SF'!A243:M513,13,0)</f>
        <v>0</v>
      </c>
      <c r="W244" s="47">
        <v>15.525040000000001</v>
      </c>
      <c r="X244" s="55">
        <f t="shared" si="47"/>
        <v>0</v>
      </c>
      <c r="Y244" s="50">
        <f>VLOOKUP(A244,'[1]rocuronio SF'!A243:M513,13,0)</f>
        <v>25</v>
      </c>
      <c r="Z244" s="49">
        <v>11.76314</v>
      </c>
      <c r="AA244" s="54">
        <f t="shared" si="48"/>
        <v>294.07850000000002</v>
      </c>
      <c r="AB244" s="31">
        <f t="shared" si="49"/>
        <v>1843.89186</v>
      </c>
      <c r="AC244" s="50">
        <f>VLOOKUP(A244,'[1]propofol framp 20 SF'!A242:V511,22,0)</f>
        <v>25</v>
      </c>
      <c r="AD244" s="53">
        <v>8.8693000000000008</v>
      </c>
      <c r="AE244" s="49">
        <f>VLOOKUP('Relatório Compra Internacional '!A244,'[1]propofol framp 20 SF'!A243:X512,24,0)</f>
        <v>221.73250000000002</v>
      </c>
      <c r="AF244" s="46">
        <f t="shared" si="50"/>
        <v>872.82297999999992</v>
      </c>
      <c r="AG244" s="52">
        <v>40</v>
      </c>
      <c r="AH244" s="47">
        <v>15.323912999999999</v>
      </c>
      <c r="AI244" s="47">
        <v>612.95651999999995</v>
      </c>
      <c r="AJ244" s="51">
        <f t="shared" si="51"/>
        <v>1205.8905999999999</v>
      </c>
      <c r="AK244" s="50">
        <v>8</v>
      </c>
      <c r="AL244" s="49">
        <v>10.02177</v>
      </c>
      <c r="AM244" s="49">
        <v>80.174160000000001</v>
      </c>
      <c r="AN244" s="46">
        <f t="shared" si="52"/>
        <v>385.96295999999995</v>
      </c>
      <c r="AO244" s="48">
        <v>0</v>
      </c>
      <c r="AP244" s="47">
        <v>15.75999</v>
      </c>
      <c r="AQ244" s="47">
        <v>0</v>
      </c>
      <c r="AR244" s="46">
        <f t="shared" si="53"/>
        <v>0</v>
      </c>
      <c r="AS244" s="45">
        <f t="shared" si="54"/>
        <v>914.86318000000006</v>
      </c>
      <c r="AT244" s="74">
        <f t="shared" si="55"/>
        <v>2758.75504</v>
      </c>
      <c r="AU244" s="67">
        <f>VLOOKUP(A244,'[2]consolidado geral (2)'!$A$103:$AC$372,29,0)</f>
        <v>0</v>
      </c>
      <c r="AV244" s="47">
        <v>9.0511999999999997</v>
      </c>
      <c r="AW244" s="47">
        <f t="shared" si="56"/>
        <v>0</v>
      </c>
      <c r="AX244" s="79">
        <f t="shared" si="57"/>
        <v>0</v>
      </c>
      <c r="AY244" s="76">
        <f t="shared" si="58"/>
        <v>0</v>
      </c>
      <c r="AZ244" s="21">
        <f t="shared" si="59"/>
        <v>2758.75504</v>
      </c>
    </row>
    <row r="245" spans="1:52" ht="63.75" x14ac:dyDescent="0.25">
      <c r="A245" s="43">
        <v>2750988</v>
      </c>
      <c r="B245" s="43">
        <v>47617584000102</v>
      </c>
      <c r="C245" s="42" t="s">
        <v>75</v>
      </c>
      <c r="D245" s="60" t="s">
        <v>70</v>
      </c>
      <c r="E245" s="60" t="s">
        <v>74</v>
      </c>
      <c r="F245" s="60">
        <v>351440</v>
      </c>
      <c r="G245" s="60" t="s">
        <v>2</v>
      </c>
      <c r="H245" s="59" t="s">
        <v>9</v>
      </c>
      <c r="I245" s="58">
        <v>55</v>
      </c>
      <c r="J245" s="49">
        <v>10.920311999999999</v>
      </c>
      <c r="K245" s="49">
        <v>600.6171599999999</v>
      </c>
      <c r="L245" s="57">
        <v>20</v>
      </c>
      <c r="M245" s="49">
        <v>10.713900000000001</v>
      </c>
      <c r="N245" s="49">
        <v>214.27800000000002</v>
      </c>
      <c r="O245" s="56">
        <v>814.89515999999992</v>
      </c>
      <c r="P245" s="35">
        <f>VLOOKUP(A245,'[1]midazolam SF'!$A$2:$M$272,13,0)</f>
        <v>240</v>
      </c>
      <c r="Q245" s="47">
        <v>14.823352</v>
      </c>
      <c r="R245" s="34">
        <f t="shared" si="45"/>
        <v>3557.60448</v>
      </c>
      <c r="S245" s="50">
        <f>VLOOKUP(A245,'[1]atracurio 2.5 SF'!A244:M514,13,0)</f>
        <v>20</v>
      </c>
      <c r="T245" s="49">
        <v>10.192959999999999</v>
      </c>
      <c r="U245" s="54">
        <f t="shared" si="46"/>
        <v>203.85919999999999</v>
      </c>
      <c r="V245" s="48">
        <f>VLOOKUP(A245,'[1]atracurio 5 SF'!A244:M514,13,0)</f>
        <v>30</v>
      </c>
      <c r="W245" s="47">
        <v>15.525040000000001</v>
      </c>
      <c r="X245" s="55">
        <f t="shared" si="47"/>
        <v>465.75120000000004</v>
      </c>
      <c r="Y245" s="50">
        <f>VLOOKUP(A245,'[1]rocuronio SF'!A244:M514,13,0)</f>
        <v>110</v>
      </c>
      <c r="Z245" s="49">
        <v>11.76314</v>
      </c>
      <c r="AA245" s="54">
        <f t="shared" si="48"/>
        <v>1293.9454000000001</v>
      </c>
      <c r="AB245" s="31">
        <f t="shared" si="49"/>
        <v>6336.0554400000001</v>
      </c>
      <c r="AC245" s="50">
        <f>VLOOKUP(A245,'[1]propofol framp 20 SF'!A243:V512,22,0)</f>
        <v>35</v>
      </c>
      <c r="AD245" s="53">
        <v>8.8693000000000008</v>
      </c>
      <c r="AE245" s="49">
        <f>VLOOKUP('Relatório Compra Internacional '!A245,'[1]propofol framp 20 SF'!A244:X513,24,0)</f>
        <v>310.42550000000006</v>
      </c>
      <c r="AF245" s="46">
        <f t="shared" si="50"/>
        <v>1125.3206599999999</v>
      </c>
      <c r="AG245" s="52">
        <v>240</v>
      </c>
      <c r="AH245" s="47">
        <v>15.323912999999999</v>
      </c>
      <c r="AI245" s="47">
        <v>3677.7391199999997</v>
      </c>
      <c r="AJ245" s="51">
        <f t="shared" si="51"/>
        <v>7235.3436000000002</v>
      </c>
      <c r="AK245" s="50">
        <v>80</v>
      </c>
      <c r="AL245" s="49">
        <v>10.02177</v>
      </c>
      <c r="AM245" s="49">
        <v>801.74160000000006</v>
      </c>
      <c r="AN245" s="46">
        <f t="shared" si="52"/>
        <v>1005.6008</v>
      </c>
      <c r="AO245" s="48">
        <v>80</v>
      </c>
      <c r="AP245" s="47">
        <v>15.75999</v>
      </c>
      <c r="AQ245" s="47">
        <v>1260.7991999999999</v>
      </c>
      <c r="AR245" s="46">
        <f t="shared" si="53"/>
        <v>1726.5504000000001</v>
      </c>
      <c r="AS245" s="45">
        <f t="shared" si="54"/>
        <v>6050.7054200000002</v>
      </c>
      <c r="AT245" s="74">
        <f t="shared" si="55"/>
        <v>12386.76086</v>
      </c>
      <c r="AU245" s="67">
        <f>VLOOKUP(A245,'[2]consolidado geral (2)'!$A$103:$AC$372,29,0)</f>
        <v>40</v>
      </c>
      <c r="AV245" s="47">
        <v>9.0511999999999997</v>
      </c>
      <c r="AW245" s="47">
        <f t="shared" si="56"/>
        <v>362.048</v>
      </c>
      <c r="AX245" s="79">
        <f t="shared" si="57"/>
        <v>2088.5983999999999</v>
      </c>
      <c r="AY245" s="76">
        <f t="shared" si="58"/>
        <v>362.048</v>
      </c>
      <c r="AZ245" s="21">
        <f t="shared" si="59"/>
        <v>12748.808860000001</v>
      </c>
    </row>
    <row r="246" spans="1:52" ht="51" x14ac:dyDescent="0.25">
      <c r="A246" s="43">
        <v>2751011</v>
      </c>
      <c r="B246" s="43">
        <v>52268596000109</v>
      </c>
      <c r="C246" s="42" t="s">
        <v>73</v>
      </c>
      <c r="D246" s="60" t="s">
        <v>70</v>
      </c>
      <c r="E246" s="60" t="s">
        <v>72</v>
      </c>
      <c r="F246" s="60">
        <v>352920</v>
      </c>
      <c r="G246" s="60" t="s">
        <v>2</v>
      </c>
      <c r="H246" s="59" t="s">
        <v>9</v>
      </c>
      <c r="I246" s="58">
        <v>35</v>
      </c>
      <c r="J246" s="49">
        <v>10.920311999999999</v>
      </c>
      <c r="K246" s="49">
        <v>382.21091999999999</v>
      </c>
      <c r="L246" s="57">
        <v>20</v>
      </c>
      <c r="M246" s="49">
        <v>10.713900000000001</v>
      </c>
      <c r="N246" s="49">
        <v>214.27800000000002</v>
      </c>
      <c r="O246" s="56">
        <v>596.48892000000001</v>
      </c>
      <c r="P246" s="35">
        <f>VLOOKUP(A246,'[1]midazolam SF'!$A$2:$M$272,13,0)</f>
        <v>290</v>
      </c>
      <c r="Q246" s="47">
        <v>14.823352</v>
      </c>
      <c r="R246" s="34">
        <f t="shared" si="45"/>
        <v>4298.7720799999997</v>
      </c>
      <c r="S246" s="50">
        <f>VLOOKUP(A246,'[1]atracurio 2.5 SF'!A245:M515,13,0)</f>
        <v>0</v>
      </c>
      <c r="T246" s="49">
        <v>10.192959999999999</v>
      </c>
      <c r="U246" s="54">
        <f t="shared" si="46"/>
        <v>0</v>
      </c>
      <c r="V246" s="48">
        <f>VLOOKUP(A246,'[1]atracurio 5 SF'!A245:M515,13,0)</f>
        <v>0</v>
      </c>
      <c r="W246" s="47">
        <v>15.525040000000001</v>
      </c>
      <c r="X246" s="55">
        <f t="shared" si="47"/>
        <v>0</v>
      </c>
      <c r="Y246" s="50">
        <f>VLOOKUP(A246,'[1]rocuronio SF'!A245:M515,13,0)</f>
        <v>0</v>
      </c>
      <c r="Z246" s="49">
        <v>11.76314</v>
      </c>
      <c r="AA246" s="54">
        <f t="shared" si="48"/>
        <v>0</v>
      </c>
      <c r="AB246" s="31">
        <f t="shared" si="49"/>
        <v>4895.2609999999995</v>
      </c>
      <c r="AC246" s="50">
        <f>VLOOKUP(A246,'[1]propofol framp 20 SF'!A244:V513,22,0)</f>
        <v>20</v>
      </c>
      <c r="AD246" s="53">
        <v>8.8693000000000008</v>
      </c>
      <c r="AE246" s="49">
        <f>VLOOKUP('Relatório Compra Internacional '!A246,'[1]propofol framp 20 SF'!A245:X514,24,0)</f>
        <v>177.38600000000002</v>
      </c>
      <c r="AF246" s="46">
        <f t="shared" si="50"/>
        <v>773.87491999999997</v>
      </c>
      <c r="AG246" s="52">
        <v>290</v>
      </c>
      <c r="AH246" s="47">
        <v>15.323912999999999</v>
      </c>
      <c r="AI246" s="47">
        <v>4443.9347699999998</v>
      </c>
      <c r="AJ246" s="51">
        <f t="shared" si="51"/>
        <v>8742.7068499999987</v>
      </c>
      <c r="AK246" s="50">
        <v>0</v>
      </c>
      <c r="AL246" s="49">
        <v>10.02177</v>
      </c>
      <c r="AM246" s="49">
        <v>0</v>
      </c>
      <c r="AN246" s="46">
        <f t="shared" si="52"/>
        <v>0</v>
      </c>
      <c r="AO246" s="48">
        <v>0</v>
      </c>
      <c r="AP246" s="47">
        <v>15.75999</v>
      </c>
      <c r="AQ246" s="47">
        <v>0</v>
      </c>
      <c r="AR246" s="46">
        <f t="shared" si="53"/>
        <v>0</v>
      </c>
      <c r="AS246" s="45">
        <f t="shared" si="54"/>
        <v>4621.3207700000003</v>
      </c>
      <c r="AT246" s="74">
        <f t="shared" si="55"/>
        <v>9516.5817700000007</v>
      </c>
      <c r="AU246" s="67">
        <f>VLOOKUP(A246,'[2]consolidado geral (2)'!$A$103:$AC$372,29,0)</f>
        <v>0</v>
      </c>
      <c r="AV246" s="47">
        <v>9.0511999999999997</v>
      </c>
      <c r="AW246" s="47">
        <f t="shared" si="56"/>
        <v>0</v>
      </c>
      <c r="AX246" s="79">
        <f t="shared" si="57"/>
        <v>0</v>
      </c>
      <c r="AY246" s="76">
        <f t="shared" si="58"/>
        <v>0</v>
      </c>
      <c r="AZ246" s="21">
        <f t="shared" si="59"/>
        <v>9516.5817700000007</v>
      </c>
    </row>
    <row r="247" spans="1:52" ht="63.75" x14ac:dyDescent="0.25">
      <c r="A247" s="43">
        <v>2751038</v>
      </c>
      <c r="B247" s="43">
        <v>44932846000135</v>
      </c>
      <c r="C247" s="42" t="s">
        <v>71</v>
      </c>
      <c r="D247" s="60" t="s">
        <v>70</v>
      </c>
      <c r="E247" s="60" t="s">
        <v>69</v>
      </c>
      <c r="F247" s="60">
        <v>354130</v>
      </c>
      <c r="G247" s="60" t="s">
        <v>2</v>
      </c>
      <c r="H247" s="59" t="s">
        <v>9</v>
      </c>
      <c r="I247" s="58">
        <v>75</v>
      </c>
      <c r="J247" s="49">
        <v>10.920311999999999</v>
      </c>
      <c r="K247" s="49">
        <v>819.02339999999992</v>
      </c>
      <c r="L247" s="57">
        <v>30</v>
      </c>
      <c r="M247" s="49">
        <v>10.713900000000001</v>
      </c>
      <c r="N247" s="49">
        <v>321.41700000000003</v>
      </c>
      <c r="O247" s="56">
        <v>1140.4404</v>
      </c>
      <c r="P247" s="35">
        <f>VLOOKUP(A247,'[1]midazolam SF'!$A$2:$M$272,13,0)</f>
        <v>120</v>
      </c>
      <c r="Q247" s="47">
        <v>14.823352</v>
      </c>
      <c r="R247" s="34">
        <f t="shared" si="45"/>
        <v>1778.80224</v>
      </c>
      <c r="S247" s="50">
        <f>VLOOKUP(A247,'[1]atracurio 2.5 SF'!A246:M516,13,0)</f>
        <v>0</v>
      </c>
      <c r="T247" s="49">
        <v>10.192959999999999</v>
      </c>
      <c r="U247" s="54">
        <f t="shared" si="46"/>
        <v>0</v>
      </c>
      <c r="V247" s="48">
        <f>VLOOKUP(A247,'[1]atracurio 5 SF'!A246:M516,13,0)</f>
        <v>0</v>
      </c>
      <c r="W247" s="47">
        <v>15.525040000000001</v>
      </c>
      <c r="X247" s="55">
        <f t="shared" si="47"/>
        <v>0</v>
      </c>
      <c r="Y247" s="50">
        <f>VLOOKUP(A247,'[1]rocuronio SF'!A246:M516,13,0)</f>
        <v>160</v>
      </c>
      <c r="Z247" s="49">
        <v>11.76314</v>
      </c>
      <c r="AA247" s="54">
        <f t="shared" si="48"/>
        <v>1882.1024</v>
      </c>
      <c r="AB247" s="31">
        <f t="shared" si="49"/>
        <v>4801.3450400000002</v>
      </c>
      <c r="AC247" s="50">
        <f>VLOOKUP(A247,'[1]propofol framp 20 SF'!A245:V514,22,0)</f>
        <v>45</v>
      </c>
      <c r="AD247" s="53">
        <v>8.8693000000000008</v>
      </c>
      <c r="AE247" s="49">
        <f>VLOOKUP('Relatório Compra Internacional '!A247,'[1]propofol framp 20 SF'!A246:X515,24,0)</f>
        <v>399.11850000000004</v>
      </c>
      <c r="AF247" s="46">
        <f t="shared" si="50"/>
        <v>1539.5589</v>
      </c>
      <c r="AG247" s="52">
        <v>110</v>
      </c>
      <c r="AH247" s="47">
        <v>15.323912999999999</v>
      </c>
      <c r="AI247" s="47">
        <v>1685.6304299999999</v>
      </c>
      <c r="AJ247" s="51">
        <f t="shared" si="51"/>
        <v>3464.4326700000001</v>
      </c>
      <c r="AK247" s="50">
        <v>0</v>
      </c>
      <c r="AL247" s="49">
        <v>10.02177</v>
      </c>
      <c r="AM247" s="49">
        <v>0</v>
      </c>
      <c r="AN247" s="46">
        <f t="shared" si="52"/>
        <v>0</v>
      </c>
      <c r="AO247" s="48">
        <v>0</v>
      </c>
      <c r="AP247" s="47">
        <v>15.75999</v>
      </c>
      <c r="AQ247" s="47">
        <v>0</v>
      </c>
      <c r="AR247" s="46">
        <f t="shared" si="53"/>
        <v>0</v>
      </c>
      <c r="AS247" s="45">
        <f t="shared" si="54"/>
        <v>2084.7489299999997</v>
      </c>
      <c r="AT247" s="74">
        <f t="shared" si="55"/>
        <v>6886.0939699999999</v>
      </c>
      <c r="AU247" s="67">
        <f>VLOOKUP(A247,'[2]consolidado geral (2)'!$A$103:$AC$372,29,0)</f>
        <v>0</v>
      </c>
      <c r="AV247" s="47">
        <v>9.0511999999999997</v>
      </c>
      <c r="AW247" s="47">
        <f t="shared" si="56"/>
        <v>0</v>
      </c>
      <c r="AX247" s="79">
        <f t="shared" si="57"/>
        <v>0</v>
      </c>
      <c r="AY247" s="76">
        <f t="shared" si="58"/>
        <v>0</v>
      </c>
      <c r="AZ247" s="21">
        <f t="shared" si="59"/>
        <v>6886.0939699999999</v>
      </c>
    </row>
    <row r="248" spans="1:52" ht="38.25" x14ac:dyDescent="0.25">
      <c r="A248" s="43">
        <v>2751569</v>
      </c>
      <c r="B248" s="9" t="s">
        <v>68</v>
      </c>
      <c r="C248" s="63" t="s">
        <v>67</v>
      </c>
      <c r="D248" s="60" t="s">
        <v>3</v>
      </c>
      <c r="E248" s="60" t="s">
        <v>66</v>
      </c>
      <c r="F248" s="60">
        <v>351150</v>
      </c>
      <c r="G248" s="60" t="s">
        <v>2</v>
      </c>
      <c r="H248" s="59" t="s">
        <v>9</v>
      </c>
      <c r="I248" s="58">
        <v>20</v>
      </c>
      <c r="J248" s="49">
        <v>10.920311999999999</v>
      </c>
      <c r="K248" s="49">
        <v>218.40623999999997</v>
      </c>
      <c r="L248" s="57">
        <v>5</v>
      </c>
      <c r="M248" s="49">
        <v>10.713900000000001</v>
      </c>
      <c r="N248" s="49">
        <v>53.569500000000005</v>
      </c>
      <c r="O248" s="56">
        <v>271.97573999999997</v>
      </c>
      <c r="P248" s="35">
        <f>VLOOKUP(A248,'[1]midazolam SF'!$A$2:$M$272,13,0)</f>
        <v>60</v>
      </c>
      <c r="Q248" s="47">
        <v>14.823352</v>
      </c>
      <c r="R248" s="34">
        <f t="shared" si="45"/>
        <v>889.40111999999999</v>
      </c>
      <c r="S248" s="50">
        <f>VLOOKUP(A248,'[1]atracurio 2.5 SF'!A247:M517,13,0)</f>
        <v>0</v>
      </c>
      <c r="T248" s="49">
        <v>10.192959999999999</v>
      </c>
      <c r="U248" s="54">
        <f t="shared" si="46"/>
        <v>0</v>
      </c>
      <c r="V248" s="48">
        <f>VLOOKUP(A248,'[1]atracurio 5 SF'!A247:M517,13,0)</f>
        <v>0</v>
      </c>
      <c r="W248" s="47">
        <v>15.525040000000001</v>
      </c>
      <c r="X248" s="55">
        <f t="shared" si="47"/>
        <v>0</v>
      </c>
      <c r="Y248" s="50">
        <f>VLOOKUP(A248,'[1]rocuronio SF'!A247:M517,13,0)</f>
        <v>30</v>
      </c>
      <c r="Z248" s="49">
        <v>11.76314</v>
      </c>
      <c r="AA248" s="54">
        <f t="shared" si="48"/>
        <v>352.89420000000001</v>
      </c>
      <c r="AB248" s="31">
        <f t="shared" si="49"/>
        <v>1514.2710599999998</v>
      </c>
      <c r="AC248" s="50">
        <f>VLOOKUP(A248,'[1]propofol framp 20 SF'!A246:V515,22,0)</f>
        <v>10</v>
      </c>
      <c r="AD248" s="53">
        <v>8.8693000000000008</v>
      </c>
      <c r="AE248" s="49">
        <f>VLOOKUP('Relatório Compra Internacional '!A248,'[1]propofol framp 20 SF'!A247:X516,24,0)</f>
        <v>88.693000000000012</v>
      </c>
      <c r="AF248" s="46">
        <f t="shared" si="50"/>
        <v>360.66873999999996</v>
      </c>
      <c r="AG248" s="52">
        <v>60</v>
      </c>
      <c r="AH248" s="47">
        <v>15.323912999999999</v>
      </c>
      <c r="AI248" s="47">
        <v>919.43477999999993</v>
      </c>
      <c r="AJ248" s="51">
        <f t="shared" si="51"/>
        <v>1808.8359</v>
      </c>
      <c r="AK248" s="50">
        <v>0</v>
      </c>
      <c r="AL248" s="49">
        <v>10.02177</v>
      </c>
      <c r="AM248" s="49">
        <v>0</v>
      </c>
      <c r="AN248" s="46">
        <f t="shared" si="52"/>
        <v>0</v>
      </c>
      <c r="AO248" s="48">
        <v>0</v>
      </c>
      <c r="AP248" s="47">
        <v>15.75999</v>
      </c>
      <c r="AQ248" s="47">
        <v>0</v>
      </c>
      <c r="AR248" s="46">
        <f t="shared" si="53"/>
        <v>0</v>
      </c>
      <c r="AS248" s="45">
        <f t="shared" si="54"/>
        <v>1008.1277799999999</v>
      </c>
      <c r="AT248" s="74">
        <f t="shared" si="55"/>
        <v>2522.3988399999998</v>
      </c>
      <c r="AU248" s="67">
        <f>VLOOKUP(A248,'[2]consolidado geral (2)'!$A$103:$AC$372,29,0)</f>
        <v>0</v>
      </c>
      <c r="AV248" s="47">
        <v>9.0511999999999997</v>
      </c>
      <c r="AW248" s="47">
        <f t="shared" si="56"/>
        <v>0</v>
      </c>
      <c r="AX248" s="79">
        <f t="shared" si="57"/>
        <v>0</v>
      </c>
      <c r="AY248" s="76">
        <f t="shared" si="58"/>
        <v>0</v>
      </c>
      <c r="AZ248" s="21">
        <f t="shared" si="59"/>
        <v>2522.3988399999998</v>
      </c>
    </row>
    <row r="249" spans="1:52" ht="38.25" x14ac:dyDescent="0.25">
      <c r="A249" s="43">
        <v>2751704</v>
      </c>
      <c r="B249" s="43">
        <v>50304377000102</v>
      </c>
      <c r="C249" s="42" t="s">
        <v>65</v>
      </c>
      <c r="D249" s="60" t="s">
        <v>64</v>
      </c>
      <c r="E249" s="60" t="s">
        <v>63</v>
      </c>
      <c r="F249" s="60">
        <v>352410</v>
      </c>
      <c r="G249" s="60" t="s">
        <v>2</v>
      </c>
      <c r="H249" s="59" t="s">
        <v>9</v>
      </c>
      <c r="I249" s="58">
        <v>450</v>
      </c>
      <c r="J249" s="49">
        <v>10.920311999999999</v>
      </c>
      <c r="K249" s="49">
        <v>4914.1403999999993</v>
      </c>
      <c r="L249" s="57">
        <v>175</v>
      </c>
      <c r="M249" s="49">
        <v>10.713900000000001</v>
      </c>
      <c r="N249" s="49">
        <v>1874.9325000000001</v>
      </c>
      <c r="O249" s="56">
        <v>6789.0728999999992</v>
      </c>
      <c r="P249" s="35">
        <f>VLOOKUP(A249,'[1]midazolam SF'!$A$2:$M$272,13,0)</f>
        <v>780</v>
      </c>
      <c r="Q249" s="47">
        <v>14.823352</v>
      </c>
      <c r="R249" s="34">
        <f t="shared" si="45"/>
        <v>11562.21456</v>
      </c>
      <c r="S249" s="50">
        <f>VLOOKUP(A249,'[1]atracurio 2.5 SF'!A248:M518,13,0)</f>
        <v>90</v>
      </c>
      <c r="T249" s="49">
        <v>10.192959999999999</v>
      </c>
      <c r="U249" s="54">
        <f t="shared" si="46"/>
        <v>917.36639999999989</v>
      </c>
      <c r="V249" s="48">
        <f>VLOOKUP(A249,'[1]atracurio 5 SF'!A248:M518,13,0)</f>
        <v>130</v>
      </c>
      <c r="W249" s="47">
        <v>15.525040000000001</v>
      </c>
      <c r="X249" s="55">
        <f t="shared" si="47"/>
        <v>2018.2552000000001</v>
      </c>
      <c r="Y249" s="50">
        <f>VLOOKUP(A249,'[1]rocuronio SF'!A248:M518,13,0)</f>
        <v>1275</v>
      </c>
      <c r="Z249" s="49">
        <v>11.76314</v>
      </c>
      <c r="AA249" s="54">
        <f t="shared" si="48"/>
        <v>14998.003500000001</v>
      </c>
      <c r="AB249" s="31">
        <f t="shared" si="49"/>
        <v>36284.912559999997</v>
      </c>
      <c r="AC249" s="50">
        <f>VLOOKUP(A249,'[1]propofol framp 20 SF'!A247:V516,22,0)</f>
        <v>275</v>
      </c>
      <c r="AD249" s="53">
        <v>8.8693000000000008</v>
      </c>
      <c r="AE249" s="49">
        <f>VLOOKUP('Relatório Compra Internacional '!A249,'[1]propofol framp 20 SF'!A248:X517,24,0)</f>
        <v>2439.0575000000003</v>
      </c>
      <c r="AF249" s="46">
        <f t="shared" si="50"/>
        <v>9228.1304</v>
      </c>
      <c r="AG249" s="52">
        <v>780</v>
      </c>
      <c r="AH249" s="47">
        <v>15.323912999999999</v>
      </c>
      <c r="AI249" s="47">
        <v>11952.65214</v>
      </c>
      <c r="AJ249" s="51">
        <f t="shared" si="51"/>
        <v>23514.866699999999</v>
      </c>
      <c r="AK249" s="50">
        <v>620</v>
      </c>
      <c r="AL249" s="49">
        <v>10.02177</v>
      </c>
      <c r="AM249" s="49">
        <v>6213.4974000000002</v>
      </c>
      <c r="AN249" s="46">
        <f t="shared" si="52"/>
        <v>7130.8638000000001</v>
      </c>
      <c r="AO249" s="48">
        <v>370</v>
      </c>
      <c r="AP249" s="47">
        <v>15.75999</v>
      </c>
      <c r="AQ249" s="47">
        <v>5831.1962999999996</v>
      </c>
      <c r="AR249" s="46">
        <f t="shared" si="53"/>
        <v>7849.4514999999992</v>
      </c>
      <c r="AS249" s="45">
        <f t="shared" si="54"/>
        <v>26436.403340000001</v>
      </c>
      <c r="AT249" s="74">
        <f t="shared" si="55"/>
        <v>62721.315900000001</v>
      </c>
      <c r="AU249" s="67">
        <f>VLOOKUP(A249,'[2]consolidado geral (2)'!$A$103:$AC$372,29,0)</f>
        <v>230</v>
      </c>
      <c r="AV249" s="47">
        <v>9.0511999999999997</v>
      </c>
      <c r="AW249" s="47">
        <f t="shared" si="56"/>
        <v>2081.7759999999998</v>
      </c>
      <c r="AX249" s="79">
        <f t="shared" si="57"/>
        <v>9931.2274999999991</v>
      </c>
      <c r="AY249" s="76">
        <f t="shared" si="58"/>
        <v>2081.7759999999998</v>
      </c>
      <c r="AZ249" s="21">
        <f t="shared" si="59"/>
        <v>64803.091899999999</v>
      </c>
    </row>
    <row r="250" spans="1:52" ht="25.5" x14ac:dyDescent="0.25">
      <c r="A250" s="43">
        <v>2754843</v>
      </c>
      <c r="B250" s="43" t="s">
        <v>62</v>
      </c>
      <c r="C250" s="63" t="s">
        <v>61</v>
      </c>
      <c r="D250" s="60" t="s">
        <v>6</v>
      </c>
      <c r="E250" s="60" t="s">
        <v>60</v>
      </c>
      <c r="F250" s="60">
        <v>351870</v>
      </c>
      <c r="G250" s="60" t="s">
        <v>2</v>
      </c>
      <c r="H250" s="59" t="s">
        <v>9</v>
      </c>
      <c r="I250" s="58">
        <v>1195</v>
      </c>
      <c r="J250" s="49">
        <v>10.920311999999999</v>
      </c>
      <c r="K250" s="49">
        <v>13049.77284</v>
      </c>
      <c r="L250" s="57">
        <v>470</v>
      </c>
      <c r="M250" s="49">
        <v>10.713900000000001</v>
      </c>
      <c r="N250" s="49">
        <v>5035.5330000000004</v>
      </c>
      <c r="O250" s="56">
        <v>18085.305840000001</v>
      </c>
      <c r="P250" s="35">
        <f>VLOOKUP(A250,'[1]midazolam SF'!$A$2:$M$272,13,0)</f>
        <v>290</v>
      </c>
      <c r="Q250" s="47">
        <v>14.823352</v>
      </c>
      <c r="R250" s="34">
        <f t="shared" si="45"/>
        <v>4298.7720799999997</v>
      </c>
      <c r="S250" s="50">
        <f>VLOOKUP(A250,'[1]atracurio 2.5 SF'!A249:M519,13,0)</f>
        <v>0</v>
      </c>
      <c r="T250" s="49">
        <v>10.192959999999999</v>
      </c>
      <c r="U250" s="54">
        <f t="shared" si="46"/>
        <v>0</v>
      </c>
      <c r="V250" s="48">
        <f>VLOOKUP(A250,'[1]atracurio 5 SF'!A249:M519,13,0)</f>
        <v>140</v>
      </c>
      <c r="W250" s="47">
        <v>15.525040000000001</v>
      </c>
      <c r="X250" s="55">
        <f t="shared" si="47"/>
        <v>2173.5056</v>
      </c>
      <c r="Y250" s="50">
        <f>VLOOKUP(A250,'[1]rocuronio SF'!A249:M519,13,0)</f>
        <v>160</v>
      </c>
      <c r="Z250" s="49">
        <v>11.76314</v>
      </c>
      <c r="AA250" s="54">
        <f t="shared" si="48"/>
        <v>1882.1024</v>
      </c>
      <c r="AB250" s="31">
        <f t="shared" si="49"/>
        <v>26439.68592</v>
      </c>
      <c r="AC250" s="50">
        <f>VLOOKUP(A250,'[1]propofol framp 20 SF'!A248:V517,22,0)</f>
        <v>730</v>
      </c>
      <c r="AD250" s="53">
        <v>8.8693000000000008</v>
      </c>
      <c r="AE250" s="49">
        <f>VLOOKUP('Relatório Compra Internacional '!A250,'[1]propofol framp 20 SF'!A249:X518,24,0)</f>
        <v>6474.5890000000009</v>
      </c>
      <c r="AF250" s="46">
        <f t="shared" si="50"/>
        <v>24559.894840000001</v>
      </c>
      <c r="AG250" s="52">
        <v>290</v>
      </c>
      <c r="AH250" s="47">
        <v>15.323912999999999</v>
      </c>
      <c r="AI250" s="47">
        <v>4443.9347699999998</v>
      </c>
      <c r="AJ250" s="51">
        <f t="shared" si="51"/>
        <v>8742.7068499999987</v>
      </c>
      <c r="AK250" s="50">
        <v>0</v>
      </c>
      <c r="AL250" s="49">
        <v>10.02177</v>
      </c>
      <c r="AM250" s="49">
        <v>0</v>
      </c>
      <c r="AN250" s="46">
        <f t="shared" si="52"/>
        <v>0</v>
      </c>
      <c r="AO250" s="48">
        <v>410</v>
      </c>
      <c r="AP250" s="47">
        <v>15.75999</v>
      </c>
      <c r="AQ250" s="47">
        <v>6461.5959000000003</v>
      </c>
      <c r="AR250" s="46">
        <f t="shared" si="53"/>
        <v>8635.1015000000007</v>
      </c>
      <c r="AS250" s="45">
        <f t="shared" si="54"/>
        <v>17380.11967</v>
      </c>
      <c r="AT250" s="74">
        <f t="shared" si="55"/>
        <v>43819.805590000004</v>
      </c>
      <c r="AU250" s="67">
        <f>VLOOKUP(A250,'[2]consolidado geral (2)'!$A$103:$AC$372,29,0)</f>
        <v>250</v>
      </c>
      <c r="AV250" s="47">
        <v>9.0511999999999997</v>
      </c>
      <c r="AW250" s="47">
        <f t="shared" si="56"/>
        <v>2262.7999999999997</v>
      </c>
      <c r="AX250" s="79">
        <f t="shared" si="57"/>
        <v>10897.9015</v>
      </c>
      <c r="AY250" s="76">
        <f t="shared" si="58"/>
        <v>2262.7999999999997</v>
      </c>
      <c r="AZ250" s="21">
        <f t="shared" si="59"/>
        <v>46082.605590000006</v>
      </c>
    </row>
    <row r="251" spans="1:52" ht="38.25" x14ac:dyDescent="0.25">
      <c r="A251" s="43">
        <v>2755092</v>
      </c>
      <c r="B251" s="43">
        <v>54122213000115</v>
      </c>
      <c r="C251" s="42" t="s">
        <v>59</v>
      </c>
      <c r="D251" s="60" t="s">
        <v>54</v>
      </c>
      <c r="E251" s="60" t="s">
        <v>58</v>
      </c>
      <c r="F251" s="60">
        <v>353800</v>
      </c>
      <c r="G251" s="60" t="s">
        <v>2</v>
      </c>
      <c r="H251" s="59" t="s">
        <v>9</v>
      </c>
      <c r="I251" s="58">
        <v>900</v>
      </c>
      <c r="J251" s="49">
        <v>10.920311999999999</v>
      </c>
      <c r="K251" s="49">
        <v>9828.2807999999986</v>
      </c>
      <c r="L251" s="57">
        <v>350</v>
      </c>
      <c r="M251" s="49">
        <v>10.713900000000001</v>
      </c>
      <c r="N251" s="49">
        <v>3749.8650000000002</v>
      </c>
      <c r="O251" s="56">
        <v>13578.145799999998</v>
      </c>
      <c r="P251" s="35">
        <f>VLOOKUP(A251,'[1]midazolam SF'!$A$2:$M$272,13,0)</f>
        <v>490</v>
      </c>
      <c r="Q251" s="47">
        <v>14.823352</v>
      </c>
      <c r="R251" s="34">
        <f t="shared" si="45"/>
        <v>7263.4424799999997</v>
      </c>
      <c r="S251" s="50">
        <f>VLOOKUP(A251,'[1]atracurio 2.5 SF'!A250:M520,13,0)</f>
        <v>70</v>
      </c>
      <c r="T251" s="49">
        <v>10.192959999999999</v>
      </c>
      <c r="U251" s="54">
        <f t="shared" si="46"/>
        <v>713.50720000000001</v>
      </c>
      <c r="V251" s="48">
        <f>VLOOKUP(A251,'[1]atracurio 5 SF'!A250:M520,13,0)</f>
        <v>0</v>
      </c>
      <c r="W251" s="47">
        <v>15.525040000000001</v>
      </c>
      <c r="X251" s="55">
        <f t="shared" si="47"/>
        <v>0</v>
      </c>
      <c r="Y251" s="50">
        <f>VLOOKUP(A251,'[1]rocuronio SF'!A250:M520,13,0)</f>
        <v>95</v>
      </c>
      <c r="Z251" s="49">
        <v>11.76314</v>
      </c>
      <c r="AA251" s="54">
        <f t="shared" si="48"/>
        <v>1117.4983</v>
      </c>
      <c r="AB251" s="31">
        <f t="shared" si="49"/>
        <v>22672.593779999996</v>
      </c>
      <c r="AC251" s="50">
        <f>VLOOKUP(A251,'[1]propofol framp 20 SF'!A249:V518,22,0)</f>
        <v>545</v>
      </c>
      <c r="AD251" s="53">
        <v>8.8693000000000008</v>
      </c>
      <c r="AE251" s="49">
        <f>VLOOKUP('Relatório Compra Internacional '!A251,'[1]propofol framp 20 SF'!A250:X519,24,0)</f>
        <v>4833.7685000000001</v>
      </c>
      <c r="AF251" s="46">
        <f t="shared" si="50"/>
        <v>18411.914299999997</v>
      </c>
      <c r="AG251" s="52">
        <v>480</v>
      </c>
      <c r="AH251" s="47">
        <v>15.323912999999999</v>
      </c>
      <c r="AI251" s="47">
        <v>7355.4782399999995</v>
      </c>
      <c r="AJ251" s="51">
        <f t="shared" si="51"/>
        <v>14618.920719999998</v>
      </c>
      <c r="AK251" s="50">
        <v>430</v>
      </c>
      <c r="AL251" s="49">
        <v>10.02177</v>
      </c>
      <c r="AM251" s="49">
        <v>4309.3611000000001</v>
      </c>
      <c r="AN251" s="46">
        <f t="shared" si="52"/>
        <v>5022.8683000000001</v>
      </c>
      <c r="AO251" s="48">
        <v>0</v>
      </c>
      <c r="AP251" s="47">
        <v>15.75999</v>
      </c>
      <c r="AQ251" s="47">
        <v>0</v>
      </c>
      <c r="AR251" s="46">
        <f t="shared" si="53"/>
        <v>0</v>
      </c>
      <c r="AS251" s="45">
        <f t="shared" si="54"/>
        <v>16498.607839999997</v>
      </c>
      <c r="AT251" s="74">
        <f t="shared" si="55"/>
        <v>39171.201619999993</v>
      </c>
      <c r="AU251" s="67">
        <f>VLOOKUP(A251,'[2]consolidado geral (2)'!$A$103:$AC$372,29,0)</f>
        <v>0</v>
      </c>
      <c r="AV251" s="47">
        <v>9.0511999999999997</v>
      </c>
      <c r="AW251" s="47">
        <f t="shared" si="56"/>
        <v>0</v>
      </c>
      <c r="AX251" s="79">
        <f t="shared" si="57"/>
        <v>0</v>
      </c>
      <c r="AY251" s="76">
        <f t="shared" si="58"/>
        <v>0</v>
      </c>
      <c r="AZ251" s="21">
        <f t="shared" si="59"/>
        <v>39171.201619999993</v>
      </c>
    </row>
    <row r="252" spans="1:52" ht="38.25" x14ac:dyDescent="0.25">
      <c r="A252" s="43">
        <v>2758245</v>
      </c>
      <c r="B252" s="43">
        <v>51660082000131</v>
      </c>
      <c r="C252" s="42" t="s">
        <v>57</v>
      </c>
      <c r="D252" s="60" t="s">
        <v>35</v>
      </c>
      <c r="E252" s="60" t="s">
        <v>56</v>
      </c>
      <c r="F252" s="60">
        <v>352710</v>
      </c>
      <c r="G252" s="60" t="s">
        <v>2</v>
      </c>
      <c r="H252" s="59" t="s">
        <v>9</v>
      </c>
      <c r="I252" s="58">
        <v>150</v>
      </c>
      <c r="J252" s="49">
        <v>10.920311999999999</v>
      </c>
      <c r="K252" s="49">
        <v>1638.0467999999998</v>
      </c>
      <c r="L252" s="57">
        <v>60</v>
      </c>
      <c r="M252" s="49">
        <v>10.713900000000001</v>
      </c>
      <c r="N252" s="49">
        <v>642.83400000000006</v>
      </c>
      <c r="O252" s="56">
        <v>2280.8807999999999</v>
      </c>
      <c r="P252" s="35">
        <f>VLOOKUP(A252,'[1]midazolam SF'!$A$2:$M$272,13,0)</f>
        <v>240</v>
      </c>
      <c r="Q252" s="47">
        <v>14.823352</v>
      </c>
      <c r="R252" s="34">
        <f t="shared" si="45"/>
        <v>3557.60448</v>
      </c>
      <c r="S252" s="50">
        <f>VLOOKUP(A252,'[1]atracurio 2.5 SF'!A251:M521,13,0)</f>
        <v>0</v>
      </c>
      <c r="T252" s="49">
        <v>10.192959999999999</v>
      </c>
      <c r="U252" s="54">
        <f t="shared" si="46"/>
        <v>0</v>
      </c>
      <c r="V252" s="48">
        <f>VLOOKUP(A252,'[1]atracurio 5 SF'!A251:M521,13,0)</f>
        <v>210</v>
      </c>
      <c r="W252" s="47">
        <v>15.525040000000001</v>
      </c>
      <c r="X252" s="55">
        <f t="shared" si="47"/>
        <v>3260.2584000000002</v>
      </c>
      <c r="Y252" s="50">
        <f>VLOOKUP(A252,'[1]rocuronio SF'!A251:M521,13,0)</f>
        <v>145</v>
      </c>
      <c r="Z252" s="49">
        <v>11.76314</v>
      </c>
      <c r="AA252" s="54">
        <f t="shared" si="48"/>
        <v>1705.6552999999999</v>
      </c>
      <c r="AB252" s="31">
        <f t="shared" si="49"/>
        <v>10804.39898</v>
      </c>
      <c r="AC252" s="50">
        <f>VLOOKUP(A252,'[1]propofol framp 20 SF'!A250:V519,22,0)</f>
        <v>90</v>
      </c>
      <c r="AD252" s="53">
        <v>8.8693000000000008</v>
      </c>
      <c r="AE252" s="49">
        <f>VLOOKUP('Relatório Compra Internacional '!A252,'[1]propofol framp 20 SF'!A251:X520,24,0)</f>
        <v>798.23700000000008</v>
      </c>
      <c r="AF252" s="46">
        <f t="shared" si="50"/>
        <v>3079.1178</v>
      </c>
      <c r="AG252" s="52">
        <v>240</v>
      </c>
      <c r="AH252" s="47">
        <v>15.323912999999999</v>
      </c>
      <c r="AI252" s="47">
        <v>3677.7391199999997</v>
      </c>
      <c r="AJ252" s="51">
        <f t="shared" si="51"/>
        <v>7235.3436000000002</v>
      </c>
      <c r="AK252" s="50">
        <v>0</v>
      </c>
      <c r="AL252" s="49">
        <v>10.02177</v>
      </c>
      <c r="AM252" s="49">
        <v>0</v>
      </c>
      <c r="AN252" s="46">
        <f t="shared" si="52"/>
        <v>0</v>
      </c>
      <c r="AO252" s="48">
        <v>610</v>
      </c>
      <c r="AP252" s="47">
        <v>15.75999</v>
      </c>
      <c r="AQ252" s="47">
        <v>9613.5938999999998</v>
      </c>
      <c r="AR252" s="46">
        <f t="shared" si="53"/>
        <v>12873.8523</v>
      </c>
      <c r="AS252" s="45">
        <f t="shared" si="54"/>
        <v>14089.570019999999</v>
      </c>
      <c r="AT252" s="74">
        <f t="shared" si="55"/>
        <v>24893.968999999997</v>
      </c>
      <c r="AU252" s="67">
        <f>VLOOKUP(A252,'[2]consolidado geral (2)'!$A$103:$AC$372,29,0)</f>
        <v>380</v>
      </c>
      <c r="AV252" s="47">
        <v>9.0511999999999997</v>
      </c>
      <c r="AW252" s="47">
        <f t="shared" si="56"/>
        <v>3439.4559999999997</v>
      </c>
      <c r="AX252" s="79">
        <f t="shared" si="57"/>
        <v>16313.308300000001</v>
      </c>
      <c r="AY252" s="76">
        <f t="shared" si="58"/>
        <v>3439.4559999999997</v>
      </c>
      <c r="AZ252" s="21">
        <f t="shared" si="59"/>
        <v>28333.424999999996</v>
      </c>
    </row>
    <row r="253" spans="1:52" ht="38.25" x14ac:dyDescent="0.25">
      <c r="A253" s="43">
        <v>2765934</v>
      </c>
      <c r="B253" s="43">
        <v>71041289000135</v>
      </c>
      <c r="C253" s="42" t="s">
        <v>55</v>
      </c>
      <c r="D253" s="60" t="s">
        <v>54</v>
      </c>
      <c r="E253" s="60" t="s">
        <v>53</v>
      </c>
      <c r="F253" s="60">
        <v>355070</v>
      </c>
      <c r="G253" s="60" t="s">
        <v>2</v>
      </c>
      <c r="H253" s="59" t="s">
        <v>9</v>
      </c>
      <c r="I253" s="58">
        <v>430</v>
      </c>
      <c r="J253" s="49">
        <v>10.920311999999999</v>
      </c>
      <c r="K253" s="49">
        <v>4695.73416</v>
      </c>
      <c r="L253" s="57">
        <v>170</v>
      </c>
      <c r="M253" s="49">
        <v>10.713900000000001</v>
      </c>
      <c r="N253" s="49">
        <v>1821.3630000000001</v>
      </c>
      <c r="O253" s="56">
        <v>6517.0971600000003</v>
      </c>
      <c r="P253" s="35">
        <f>VLOOKUP(A253,'[1]midazolam SF'!$A$2:$M$272,13,0)</f>
        <v>330</v>
      </c>
      <c r="Q253" s="47">
        <v>14.823352</v>
      </c>
      <c r="R253" s="34">
        <f t="shared" si="45"/>
        <v>4891.7061599999997</v>
      </c>
      <c r="S253" s="50">
        <f>VLOOKUP(A253,'[1]atracurio 2.5 SF'!A252:M522,13,0)</f>
        <v>20</v>
      </c>
      <c r="T253" s="49">
        <v>10.192959999999999</v>
      </c>
      <c r="U253" s="54">
        <f t="shared" si="46"/>
        <v>203.85919999999999</v>
      </c>
      <c r="V253" s="48">
        <f>VLOOKUP(A253,'[1]atracurio 5 SF'!A252:M522,13,0)</f>
        <v>20</v>
      </c>
      <c r="W253" s="47">
        <v>15.525040000000001</v>
      </c>
      <c r="X253" s="55">
        <f t="shared" si="47"/>
        <v>310.50080000000003</v>
      </c>
      <c r="Y253" s="50">
        <f>VLOOKUP(A253,'[1]rocuronio SF'!A252:M522,13,0)</f>
        <v>35</v>
      </c>
      <c r="Z253" s="49">
        <v>11.76314</v>
      </c>
      <c r="AA253" s="54">
        <f t="shared" si="48"/>
        <v>411.7099</v>
      </c>
      <c r="AB253" s="31">
        <f t="shared" si="49"/>
        <v>12334.873219999999</v>
      </c>
      <c r="AC253" s="50">
        <f>VLOOKUP(A253,'[1]propofol framp 20 SF'!A251:V520,22,0)</f>
        <v>260</v>
      </c>
      <c r="AD253" s="53">
        <v>8.8693000000000008</v>
      </c>
      <c r="AE253" s="49">
        <f>VLOOKUP('Relatório Compra Internacional '!A253,'[1]propofol framp 20 SF'!A252:X521,24,0)</f>
        <v>2306.018</v>
      </c>
      <c r="AF253" s="46">
        <f t="shared" si="50"/>
        <v>8823.1151600000012</v>
      </c>
      <c r="AG253" s="52">
        <v>330</v>
      </c>
      <c r="AH253" s="47">
        <v>15.323912999999999</v>
      </c>
      <c r="AI253" s="47">
        <v>5056.8912899999996</v>
      </c>
      <c r="AJ253" s="51">
        <f t="shared" si="51"/>
        <v>9948.5974499999993</v>
      </c>
      <c r="AK253" s="50">
        <v>80</v>
      </c>
      <c r="AL253" s="49">
        <v>10.02177</v>
      </c>
      <c r="AM253" s="49">
        <v>801.74160000000006</v>
      </c>
      <c r="AN253" s="46">
        <f t="shared" si="52"/>
        <v>1005.6008</v>
      </c>
      <c r="AO253" s="48">
        <v>50</v>
      </c>
      <c r="AP253" s="47">
        <v>15.75999</v>
      </c>
      <c r="AQ253" s="47">
        <v>787.99950000000001</v>
      </c>
      <c r="AR253" s="46">
        <f t="shared" si="53"/>
        <v>1098.5003000000002</v>
      </c>
      <c r="AS253" s="45">
        <f t="shared" si="54"/>
        <v>8952.6503900000007</v>
      </c>
      <c r="AT253" s="74">
        <f t="shared" si="55"/>
        <v>21287.52361</v>
      </c>
      <c r="AU253" s="67">
        <f>VLOOKUP(A253,'[2]consolidado geral (2)'!$A$103:$AC$372,29,0)</f>
        <v>30</v>
      </c>
      <c r="AV253" s="47">
        <v>9.0511999999999997</v>
      </c>
      <c r="AW253" s="47">
        <f t="shared" si="56"/>
        <v>271.536</v>
      </c>
      <c r="AX253" s="79">
        <f t="shared" si="57"/>
        <v>1370.0363000000002</v>
      </c>
      <c r="AY253" s="76">
        <f t="shared" si="58"/>
        <v>271.536</v>
      </c>
      <c r="AZ253" s="21">
        <f t="shared" si="59"/>
        <v>21559.05961</v>
      </c>
    </row>
    <row r="254" spans="1:52" ht="25.5" x14ac:dyDescent="0.25">
      <c r="A254" s="43">
        <v>2765942</v>
      </c>
      <c r="B254" s="43">
        <v>60990751001791</v>
      </c>
      <c r="C254" s="42" t="s">
        <v>52</v>
      </c>
      <c r="D254" s="60" t="s">
        <v>3</v>
      </c>
      <c r="E254" s="60" t="s">
        <v>3</v>
      </c>
      <c r="F254" s="60">
        <v>355220</v>
      </c>
      <c r="G254" s="60" t="s">
        <v>2</v>
      </c>
      <c r="H254" s="59" t="s">
        <v>9</v>
      </c>
      <c r="I254" s="58">
        <v>1855</v>
      </c>
      <c r="J254" s="49">
        <v>10.920311999999999</v>
      </c>
      <c r="K254" s="49">
        <v>20257.178759999999</v>
      </c>
      <c r="L254" s="57">
        <v>725</v>
      </c>
      <c r="M254" s="49">
        <v>10.713900000000001</v>
      </c>
      <c r="N254" s="49">
        <v>7767.5775000000003</v>
      </c>
      <c r="O254" s="56">
        <v>28024.756259999998</v>
      </c>
      <c r="P254" s="35">
        <f>VLOOKUP(A254,'[1]midazolam SF'!$A$2:$M$272,13,0)</f>
        <v>330</v>
      </c>
      <c r="Q254" s="47">
        <v>14.823352</v>
      </c>
      <c r="R254" s="34">
        <f t="shared" si="45"/>
        <v>4891.7061599999997</v>
      </c>
      <c r="S254" s="50">
        <f>VLOOKUP(A254,'[1]atracurio 2.5 SF'!A253:M523,13,0)</f>
        <v>0</v>
      </c>
      <c r="T254" s="49">
        <v>10.192959999999999</v>
      </c>
      <c r="U254" s="54">
        <f t="shared" si="46"/>
        <v>0</v>
      </c>
      <c r="V254" s="48">
        <f>VLOOKUP(A254,'[1]atracurio 5 SF'!A253:M523,13,0)</f>
        <v>0</v>
      </c>
      <c r="W254" s="47">
        <v>15.525040000000001</v>
      </c>
      <c r="X254" s="55">
        <f t="shared" si="47"/>
        <v>0</v>
      </c>
      <c r="Y254" s="50">
        <f>VLOOKUP(A254,'[1]rocuronio SF'!A253:M523,13,0)</f>
        <v>415</v>
      </c>
      <c r="Z254" s="49">
        <v>11.76314</v>
      </c>
      <c r="AA254" s="54">
        <f t="shared" si="48"/>
        <v>4881.7030999999997</v>
      </c>
      <c r="AB254" s="31">
        <f t="shared" si="49"/>
        <v>37798.165519999995</v>
      </c>
      <c r="AC254" s="50">
        <f>VLOOKUP(A254,'[1]propofol framp 20 SF'!A252:V521,22,0)</f>
        <v>1130</v>
      </c>
      <c r="AD254" s="53">
        <v>8.8693000000000008</v>
      </c>
      <c r="AE254" s="49">
        <f>VLOOKUP('Relatório Compra Internacional '!A254,'[1]propofol framp 20 SF'!A253:X522,24,0)</f>
        <v>10022.309000000001</v>
      </c>
      <c r="AF254" s="46">
        <f t="shared" si="50"/>
        <v>38047.065260000003</v>
      </c>
      <c r="AG254" s="52">
        <v>330</v>
      </c>
      <c r="AH254" s="47">
        <v>15.323912999999999</v>
      </c>
      <c r="AI254" s="47">
        <v>5056.8912899999996</v>
      </c>
      <c r="AJ254" s="51">
        <f t="shared" si="51"/>
        <v>9948.5974499999993</v>
      </c>
      <c r="AK254" s="50">
        <v>0</v>
      </c>
      <c r="AL254" s="49">
        <v>10.02177</v>
      </c>
      <c r="AM254" s="49">
        <v>0</v>
      </c>
      <c r="AN254" s="46">
        <f t="shared" si="52"/>
        <v>0</v>
      </c>
      <c r="AO254" s="48">
        <v>0</v>
      </c>
      <c r="AP254" s="47">
        <v>15.75999</v>
      </c>
      <c r="AQ254" s="47">
        <v>0</v>
      </c>
      <c r="AR254" s="46">
        <f t="shared" si="53"/>
        <v>0</v>
      </c>
      <c r="AS254" s="45">
        <f t="shared" si="54"/>
        <v>15079.200290000001</v>
      </c>
      <c r="AT254" s="74">
        <f t="shared" si="55"/>
        <v>52877.365809999996</v>
      </c>
      <c r="AU254" s="67">
        <f>VLOOKUP(A254,'[2]consolidado geral (2)'!$A$103:$AC$372,29,0)</f>
        <v>0</v>
      </c>
      <c r="AV254" s="47">
        <v>9.0511999999999997</v>
      </c>
      <c r="AW254" s="47">
        <f t="shared" si="56"/>
        <v>0</v>
      </c>
      <c r="AX254" s="79">
        <f t="shared" si="57"/>
        <v>0</v>
      </c>
      <c r="AY254" s="76">
        <f t="shared" si="58"/>
        <v>0</v>
      </c>
      <c r="AZ254" s="21">
        <f t="shared" si="59"/>
        <v>52877.365809999996</v>
      </c>
    </row>
    <row r="255" spans="1:52" ht="51" x14ac:dyDescent="0.25">
      <c r="A255" s="43">
        <v>2766167</v>
      </c>
      <c r="B255" s="43">
        <v>33726472000770</v>
      </c>
      <c r="C255" s="42" t="s">
        <v>51</v>
      </c>
      <c r="D255" s="60" t="s">
        <v>43</v>
      </c>
      <c r="E255" s="60" t="s">
        <v>50</v>
      </c>
      <c r="F255" s="60">
        <v>354400</v>
      </c>
      <c r="G255" s="60" t="s">
        <v>2</v>
      </c>
      <c r="H255" s="59" t="s">
        <v>9</v>
      </c>
      <c r="I255" s="58">
        <v>600</v>
      </c>
      <c r="J255" s="49">
        <v>10.920311999999999</v>
      </c>
      <c r="K255" s="49">
        <v>6552.1871999999994</v>
      </c>
      <c r="L255" s="57">
        <v>235</v>
      </c>
      <c r="M255" s="49">
        <v>10.713900000000001</v>
      </c>
      <c r="N255" s="49">
        <v>2517.7665000000002</v>
      </c>
      <c r="O255" s="56">
        <v>9069.9537</v>
      </c>
      <c r="P255" s="35">
        <f>VLOOKUP(A255,'[1]midazolam SF'!$A$2:$M$272,13,0)</f>
        <v>290</v>
      </c>
      <c r="Q255" s="47">
        <v>14.823352</v>
      </c>
      <c r="R255" s="34">
        <f t="shared" si="45"/>
        <v>4298.7720799999997</v>
      </c>
      <c r="S255" s="50">
        <f>VLOOKUP(A255,'[1]atracurio 2.5 SF'!A254:M524,13,0)</f>
        <v>780</v>
      </c>
      <c r="T255" s="49">
        <v>10.192959999999999</v>
      </c>
      <c r="U255" s="54">
        <f t="shared" si="46"/>
        <v>7950.5087999999996</v>
      </c>
      <c r="V255" s="48">
        <f>VLOOKUP(A255,'[1]atracurio 5 SF'!A254:M524,13,0)</f>
        <v>520</v>
      </c>
      <c r="W255" s="47">
        <v>15.525040000000001</v>
      </c>
      <c r="X255" s="55">
        <f t="shared" si="47"/>
        <v>8073.0208000000002</v>
      </c>
      <c r="Y255" s="50">
        <f>VLOOKUP(A255,'[1]rocuronio SF'!A254:M524,13,0)</f>
        <v>480</v>
      </c>
      <c r="Z255" s="49">
        <v>11.76314</v>
      </c>
      <c r="AA255" s="54">
        <f t="shared" si="48"/>
        <v>5646.3072000000002</v>
      </c>
      <c r="AB255" s="31">
        <f t="shared" si="49"/>
        <v>35038.562580000005</v>
      </c>
      <c r="AC255" s="50">
        <f>VLOOKUP(A255,'[1]propofol framp 20 SF'!A253:V522,22,0)</f>
        <v>365</v>
      </c>
      <c r="AD255" s="53">
        <v>8.8693000000000008</v>
      </c>
      <c r="AE255" s="49">
        <f>VLOOKUP('Relatório Compra Internacional '!A255,'[1]propofol framp 20 SF'!A254:X523,24,0)</f>
        <v>3237.2945000000004</v>
      </c>
      <c r="AF255" s="46">
        <f t="shared" si="50"/>
        <v>12307.2482</v>
      </c>
      <c r="AG255" s="52">
        <v>290</v>
      </c>
      <c r="AH255" s="47">
        <v>15.323912999999999</v>
      </c>
      <c r="AI255" s="47">
        <v>4443.9347699999998</v>
      </c>
      <c r="AJ255" s="51">
        <f t="shared" si="51"/>
        <v>8742.7068499999987</v>
      </c>
      <c r="AK255" s="50">
        <v>5220</v>
      </c>
      <c r="AL255" s="49">
        <v>10.02177</v>
      </c>
      <c r="AM255" s="49">
        <v>52313.6394</v>
      </c>
      <c r="AN255" s="46">
        <f t="shared" si="52"/>
        <v>60264.148199999996</v>
      </c>
      <c r="AO255" s="48">
        <v>1530</v>
      </c>
      <c r="AP255" s="47">
        <v>15.75999</v>
      </c>
      <c r="AQ255" s="47">
        <v>24112.7847</v>
      </c>
      <c r="AR255" s="46">
        <f t="shared" si="53"/>
        <v>32185.805500000002</v>
      </c>
      <c r="AS255" s="45">
        <f t="shared" si="54"/>
        <v>84107.65337</v>
      </c>
      <c r="AT255" s="74">
        <f t="shared" si="55"/>
        <v>119146.21595000001</v>
      </c>
      <c r="AU255" s="67">
        <f>VLOOKUP(A255,'[2]consolidado geral (2)'!$A$103:$AC$372,29,0)</f>
        <v>950</v>
      </c>
      <c r="AV255" s="47">
        <v>9.0511999999999997</v>
      </c>
      <c r="AW255" s="47">
        <f t="shared" si="56"/>
        <v>8598.64</v>
      </c>
      <c r="AX255" s="79">
        <f t="shared" si="57"/>
        <v>40784.445500000002</v>
      </c>
      <c r="AY255" s="76">
        <f t="shared" si="58"/>
        <v>8598.64</v>
      </c>
      <c r="AZ255" s="21">
        <f t="shared" si="59"/>
        <v>127744.85595000001</v>
      </c>
    </row>
    <row r="256" spans="1:52" ht="51" x14ac:dyDescent="0.25">
      <c r="A256" s="43">
        <v>2772310</v>
      </c>
      <c r="B256" s="43">
        <v>54370630000187</v>
      </c>
      <c r="C256" s="42" t="s">
        <v>49</v>
      </c>
      <c r="D256" s="60" t="s">
        <v>43</v>
      </c>
      <c r="E256" s="60" t="s">
        <v>43</v>
      </c>
      <c r="F256" s="60">
        <v>353870</v>
      </c>
      <c r="G256" s="60" t="s">
        <v>2</v>
      </c>
      <c r="H256" s="59" t="s">
        <v>9</v>
      </c>
      <c r="I256" s="58">
        <v>2995</v>
      </c>
      <c r="J256" s="49">
        <v>10.920311999999999</v>
      </c>
      <c r="K256" s="49">
        <v>32706.334439999999</v>
      </c>
      <c r="L256" s="57">
        <v>1175</v>
      </c>
      <c r="M256" s="49">
        <v>10.713900000000001</v>
      </c>
      <c r="N256" s="49">
        <v>12588.8325</v>
      </c>
      <c r="O256" s="56">
        <v>45295.166939999996</v>
      </c>
      <c r="P256" s="35">
        <f>VLOOKUP(A256,'[1]midazolam SF'!$A$2:$M$272,13,0)</f>
        <v>580</v>
      </c>
      <c r="Q256" s="47">
        <v>14.823352</v>
      </c>
      <c r="R256" s="34">
        <f t="shared" si="45"/>
        <v>8597.5441599999995</v>
      </c>
      <c r="S256" s="50">
        <f>VLOOKUP(A256,'[1]atracurio 2.5 SF'!A255:M525,13,0)</f>
        <v>130</v>
      </c>
      <c r="T256" s="49">
        <v>10.192959999999999</v>
      </c>
      <c r="U256" s="54">
        <f t="shared" si="46"/>
        <v>1325.0847999999999</v>
      </c>
      <c r="V256" s="48">
        <f>VLOOKUP(A256,'[1]atracurio 5 SF'!A255:M525,13,0)</f>
        <v>180</v>
      </c>
      <c r="W256" s="47">
        <v>15.525040000000001</v>
      </c>
      <c r="X256" s="55">
        <f t="shared" si="47"/>
        <v>2794.5072</v>
      </c>
      <c r="Y256" s="50">
        <f>VLOOKUP(A256,'[1]rocuronio SF'!A255:M525,13,0)</f>
        <v>480</v>
      </c>
      <c r="Z256" s="49">
        <v>11.76314</v>
      </c>
      <c r="AA256" s="54">
        <f t="shared" si="48"/>
        <v>5646.3072000000002</v>
      </c>
      <c r="AB256" s="31">
        <f t="shared" si="49"/>
        <v>63658.610299999993</v>
      </c>
      <c r="AC256" s="50">
        <f>VLOOKUP(A256,'[1]propofol framp 20 SF'!A254:V523,22,0)</f>
        <v>1820</v>
      </c>
      <c r="AD256" s="53">
        <v>8.8693000000000008</v>
      </c>
      <c r="AE256" s="49">
        <f>VLOOKUP('Relatório Compra Internacional '!A256,'[1]propofol framp 20 SF'!A255:X524,24,0)</f>
        <v>16142.126000000002</v>
      </c>
      <c r="AF256" s="46">
        <f t="shared" si="50"/>
        <v>61437.292939999999</v>
      </c>
      <c r="AG256" s="52">
        <v>580</v>
      </c>
      <c r="AH256" s="47">
        <v>15.323912999999999</v>
      </c>
      <c r="AI256" s="47">
        <v>8887.8695399999997</v>
      </c>
      <c r="AJ256" s="51">
        <f t="shared" si="51"/>
        <v>17485.413699999997</v>
      </c>
      <c r="AK256" s="50">
        <v>870</v>
      </c>
      <c r="AL256" s="49">
        <v>10.02177</v>
      </c>
      <c r="AM256" s="49">
        <v>8718.9398999999994</v>
      </c>
      <c r="AN256" s="46">
        <f t="shared" si="52"/>
        <v>10044.0247</v>
      </c>
      <c r="AO256" s="48">
        <v>510</v>
      </c>
      <c r="AP256" s="47">
        <v>15.75999</v>
      </c>
      <c r="AQ256" s="47">
        <v>8037.5949000000001</v>
      </c>
      <c r="AR256" s="46">
        <f t="shared" si="53"/>
        <v>10832.1021</v>
      </c>
      <c r="AS256" s="45">
        <f t="shared" si="54"/>
        <v>41786.530339999998</v>
      </c>
      <c r="AT256" s="74">
        <f t="shared" si="55"/>
        <v>105445.14064</v>
      </c>
      <c r="AU256" s="67">
        <f>VLOOKUP(A256,'[2]consolidado geral (2)'!$A$103:$AC$372,29,0)</f>
        <v>310</v>
      </c>
      <c r="AV256" s="47">
        <v>9.0511999999999997</v>
      </c>
      <c r="AW256" s="47">
        <f t="shared" si="56"/>
        <v>2805.8719999999998</v>
      </c>
      <c r="AX256" s="79">
        <f t="shared" si="57"/>
        <v>13637.974099999999</v>
      </c>
      <c r="AY256" s="76">
        <f t="shared" si="58"/>
        <v>2805.8719999999998</v>
      </c>
      <c r="AZ256" s="21">
        <f t="shared" si="59"/>
        <v>108251.01264</v>
      </c>
    </row>
    <row r="257" spans="1:52" ht="38.25" x14ac:dyDescent="0.25">
      <c r="A257" s="43">
        <v>2773333</v>
      </c>
      <c r="B257" s="43">
        <v>48517932000132</v>
      </c>
      <c r="C257" s="42" t="s">
        <v>48</v>
      </c>
      <c r="D257" s="60" t="s">
        <v>16</v>
      </c>
      <c r="E257" s="60" t="s">
        <v>47</v>
      </c>
      <c r="F257" s="60">
        <v>351830</v>
      </c>
      <c r="G257" s="60" t="s">
        <v>2</v>
      </c>
      <c r="H257" s="59" t="s">
        <v>9</v>
      </c>
      <c r="I257" s="58">
        <v>0</v>
      </c>
      <c r="J257" s="49">
        <v>10.920311999999999</v>
      </c>
      <c r="K257" s="49">
        <v>0</v>
      </c>
      <c r="L257" s="57">
        <v>0</v>
      </c>
      <c r="M257" s="49">
        <v>10.713900000000001</v>
      </c>
      <c r="N257" s="49">
        <v>0</v>
      </c>
      <c r="O257" s="56">
        <v>0</v>
      </c>
      <c r="P257" s="35">
        <f>VLOOKUP(A257,'[1]midazolam SF'!$A$2:$M$272,13,0)</f>
        <v>100</v>
      </c>
      <c r="Q257" s="47">
        <v>14.823352</v>
      </c>
      <c r="R257" s="34">
        <f t="shared" si="45"/>
        <v>1482.3352</v>
      </c>
      <c r="S257" s="50">
        <f>VLOOKUP(A257,'[1]atracurio 2.5 SF'!A256:M526,13,0)</f>
        <v>0</v>
      </c>
      <c r="T257" s="49">
        <v>10.192959999999999</v>
      </c>
      <c r="U257" s="54">
        <f t="shared" si="46"/>
        <v>0</v>
      </c>
      <c r="V257" s="48">
        <f>VLOOKUP(A257,'[1]atracurio 5 SF'!A256:M526,13,0)</f>
        <v>30</v>
      </c>
      <c r="W257" s="47">
        <v>15.525040000000001</v>
      </c>
      <c r="X257" s="55">
        <f t="shared" si="47"/>
        <v>465.75120000000004</v>
      </c>
      <c r="Y257" s="50">
        <f>VLOOKUP(A257,'[1]rocuronio SF'!A256:M526,13,0)</f>
        <v>0</v>
      </c>
      <c r="Z257" s="49">
        <v>11.76314</v>
      </c>
      <c r="AA257" s="54">
        <f t="shared" si="48"/>
        <v>0</v>
      </c>
      <c r="AB257" s="31">
        <f t="shared" si="49"/>
        <v>1948.0864000000001</v>
      </c>
      <c r="AC257" s="50">
        <f>VLOOKUP(A257,'[1]propofol framp 20 SF'!A255:V524,22,0)</f>
        <v>0</v>
      </c>
      <c r="AD257" s="53">
        <v>8.8693000000000008</v>
      </c>
      <c r="AE257" s="49">
        <f>VLOOKUP('Relatório Compra Internacional '!A257,'[1]propofol framp 20 SF'!A256:X525,24,0)</f>
        <v>0</v>
      </c>
      <c r="AF257" s="46">
        <f t="shared" si="50"/>
        <v>0</v>
      </c>
      <c r="AG257" s="52">
        <v>90</v>
      </c>
      <c r="AH257" s="47">
        <v>15.323912999999999</v>
      </c>
      <c r="AI257" s="47">
        <v>1379.1521699999998</v>
      </c>
      <c r="AJ257" s="51">
        <f t="shared" si="51"/>
        <v>2861.4873699999998</v>
      </c>
      <c r="AK257" s="50">
        <v>0</v>
      </c>
      <c r="AL257" s="49">
        <v>10.02177</v>
      </c>
      <c r="AM257" s="49">
        <v>0</v>
      </c>
      <c r="AN257" s="46">
        <f t="shared" si="52"/>
        <v>0</v>
      </c>
      <c r="AO257" s="48">
        <v>80</v>
      </c>
      <c r="AP257" s="47">
        <v>15.75999</v>
      </c>
      <c r="AQ257" s="47">
        <v>1260.7991999999999</v>
      </c>
      <c r="AR257" s="46">
        <f t="shared" si="53"/>
        <v>1726.5504000000001</v>
      </c>
      <c r="AS257" s="45">
        <f t="shared" si="54"/>
        <v>2639.9513699999998</v>
      </c>
      <c r="AT257" s="74">
        <f t="shared" si="55"/>
        <v>4588.0377699999999</v>
      </c>
      <c r="AU257" s="67">
        <f>VLOOKUP(A257,'[2]consolidado geral (2)'!$A$103:$AC$372,29,0)</f>
        <v>40</v>
      </c>
      <c r="AV257" s="47">
        <v>9.0511999999999997</v>
      </c>
      <c r="AW257" s="47">
        <f t="shared" si="56"/>
        <v>362.048</v>
      </c>
      <c r="AX257" s="79">
        <f t="shared" si="57"/>
        <v>2088.5983999999999</v>
      </c>
      <c r="AY257" s="76">
        <f t="shared" si="58"/>
        <v>362.048</v>
      </c>
      <c r="AZ257" s="21">
        <f t="shared" si="59"/>
        <v>4950.0857699999997</v>
      </c>
    </row>
    <row r="258" spans="1:52" ht="38.25" x14ac:dyDescent="0.25">
      <c r="A258" s="43">
        <v>2784602</v>
      </c>
      <c r="B258" s="43">
        <v>60499365000215</v>
      </c>
      <c r="C258" s="42" t="s">
        <v>46</v>
      </c>
      <c r="D258" s="60" t="s">
        <v>40</v>
      </c>
      <c r="E258" s="60" t="s">
        <v>45</v>
      </c>
      <c r="F258" s="60">
        <v>352050</v>
      </c>
      <c r="G258" s="60" t="s">
        <v>2</v>
      </c>
      <c r="H258" s="59" t="s">
        <v>9</v>
      </c>
      <c r="I258" s="58">
        <v>7185</v>
      </c>
      <c r="J258" s="49">
        <v>10.920311999999999</v>
      </c>
      <c r="K258" s="49">
        <v>78462.441719999988</v>
      </c>
      <c r="L258" s="57">
        <v>2815</v>
      </c>
      <c r="M258" s="49">
        <v>10.713900000000001</v>
      </c>
      <c r="N258" s="49">
        <v>30159.628500000003</v>
      </c>
      <c r="O258" s="56">
        <v>108622.07021999999</v>
      </c>
      <c r="P258" s="35">
        <f>VLOOKUP(A258,'[1]midazolam SF'!$A$2:$M$272,13,0)</f>
        <v>3010</v>
      </c>
      <c r="Q258" s="47">
        <v>14.823352</v>
      </c>
      <c r="R258" s="34">
        <f t="shared" si="45"/>
        <v>44618.289519999998</v>
      </c>
      <c r="S258" s="50">
        <f>VLOOKUP(A258,'[1]atracurio 2.5 SF'!A257:M527,13,0)</f>
        <v>0</v>
      </c>
      <c r="T258" s="49">
        <v>10.192959999999999</v>
      </c>
      <c r="U258" s="54">
        <f t="shared" si="46"/>
        <v>0</v>
      </c>
      <c r="V258" s="48">
        <f>VLOOKUP(A258,'[1]atracurio 5 SF'!A257:M527,13,0)</f>
        <v>0</v>
      </c>
      <c r="W258" s="47">
        <v>15.525040000000001</v>
      </c>
      <c r="X258" s="55">
        <f t="shared" si="47"/>
        <v>0</v>
      </c>
      <c r="Y258" s="50">
        <f>VLOOKUP(A258,'[1]rocuronio SF'!A257:M527,13,0)</f>
        <v>955</v>
      </c>
      <c r="Z258" s="49">
        <v>11.76314</v>
      </c>
      <c r="AA258" s="54">
        <f t="shared" si="48"/>
        <v>11233.798699999999</v>
      </c>
      <c r="AB258" s="31">
        <f t="shared" si="49"/>
        <v>164474.15843999997</v>
      </c>
      <c r="AC258" s="50">
        <f>VLOOKUP(A258,'[1]propofol framp 20 SF'!A256:V525,22,0)</f>
        <v>4360</v>
      </c>
      <c r="AD258" s="53">
        <v>8.8693000000000008</v>
      </c>
      <c r="AE258" s="49">
        <f>VLOOKUP('Relatório Compra Internacional '!A258,'[1]propofol framp 20 SF'!A257:X526,24,0)</f>
        <v>38670.148000000001</v>
      </c>
      <c r="AF258" s="46">
        <f t="shared" si="50"/>
        <v>147292.21821999998</v>
      </c>
      <c r="AG258" s="52">
        <v>3010</v>
      </c>
      <c r="AH258" s="47">
        <v>15.323912999999999</v>
      </c>
      <c r="AI258" s="47">
        <v>46124.978129999996</v>
      </c>
      <c r="AJ258" s="51">
        <f t="shared" si="51"/>
        <v>90743.267649999994</v>
      </c>
      <c r="AK258" s="50">
        <v>0</v>
      </c>
      <c r="AL258" s="49">
        <v>10.02177</v>
      </c>
      <c r="AM258" s="49">
        <v>0</v>
      </c>
      <c r="AN258" s="46">
        <f t="shared" si="52"/>
        <v>0</v>
      </c>
      <c r="AO258" s="48">
        <v>0</v>
      </c>
      <c r="AP258" s="47">
        <v>15.75999</v>
      </c>
      <c r="AQ258" s="47">
        <v>0</v>
      </c>
      <c r="AR258" s="46">
        <f t="shared" si="53"/>
        <v>0</v>
      </c>
      <c r="AS258" s="45">
        <f t="shared" si="54"/>
        <v>84795.12612999999</v>
      </c>
      <c r="AT258" s="74">
        <f t="shared" si="55"/>
        <v>249269.28456999996</v>
      </c>
      <c r="AU258" s="67">
        <f>VLOOKUP(A258,'[2]consolidado geral (2)'!$A$103:$AC$372,29,0)</f>
        <v>0</v>
      </c>
      <c r="AV258" s="47">
        <v>9.0511999999999997</v>
      </c>
      <c r="AW258" s="47">
        <f t="shared" si="56"/>
        <v>0</v>
      </c>
      <c r="AX258" s="79">
        <f t="shared" si="57"/>
        <v>0</v>
      </c>
      <c r="AY258" s="76">
        <f t="shared" si="58"/>
        <v>0</v>
      </c>
      <c r="AZ258" s="21">
        <f t="shared" si="59"/>
        <v>249269.28456999996</v>
      </c>
    </row>
    <row r="259" spans="1:52" ht="38.25" x14ac:dyDescent="0.25">
      <c r="A259" s="43">
        <v>2785382</v>
      </c>
      <c r="B259" s="43">
        <v>5484836000111</v>
      </c>
      <c r="C259" s="42" t="s">
        <v>44</v>
      </c>
      <c r="D259" s="60" t="s">
        <v>43</v>
      </c>
      <c r="E259" s="60" t="s">
        <v>42</v>
      </c>
      <c r="F259" s="60">
        <v>353930</v>
      </c>
      <c r="G259" s="60" t="s">
        <v>2</v>
      </c>
      <c r="H259" s="59" t="s">
        <v>9</v>
      </c>
      <c r="I259" s="58">
        <v>0</v>
      </c>
      <c r="J259" s="49">
        <v>10.920311999999999</v>
      </c>
      <c r="K259" s="49">
        <v>0</v>
      </c>
      <c r="L259" s="57">
        <v>0</v>
      </c>
      <c r="M259" s="49">
        <v>10.713900000000001</v>
      </c>
      <c r="N259" s="49">
        <v>0</v>
      </c>
      <c r="O259" s="56">
        <v>0</v>
      </c>
      <c r="P259" s="35">
        <f>VLOOKUP(A259,'[1]midazolam SF'!$A$2:$M$272,13,0)</f>
        <v>410</v>
      </c>
      <c r="Q259" s="47">
        <v>14.823352</v>
      </c>
      <c r="R259" s="34">
        <f t="shared" ref="R259:R272" si="60">P259*Q259</f>
        <v>6077.5743199999997</v>
      </c>
      <c r="S259" s="50">
        <f>VLOOKUP(A259,'[1]atracurio 2.5 SF'!A258:M528,13,0)</f>
        <v>0</v>
      </c>
      <c r="T259" s="49">
        <v>10.192959999999999</v>
      </c>
      <c r="U259" s="54">
        <f t="shared" ref="U259:U272" si="61">S259*T259</f>
        <v>0</v>
      </c>
      <c r="V259" s="48">
        <f>VLOOKUP(A259,'[1]atracurio 5 SF'!A258:M528,13,0)</f>
        <v>0</v>
      </c>
      <c r="W259" s="47">
        <v>15.525040000000001</v>
      </c>
      <c r="X259" s="55">
        <f t="shared" ref="X259:X272" si="62">V259*W259</f>
        <v>0</v>
      </c>
      <c r="Y259" s="50">
        <f>VLOOKUP(A259,'[1]rocuronio SF'!A258:M528,13,0)</f>
        <v>495</v>
      </c>
      <c r="Z259" s="49">
        <v>11.76314</v>
      </c>
      <c r="AA259" s="54">
        <f t="shared" ref="AA259:AA272" si="63">Y259*Z259</f>
        <v>5822.7542999999996</v>
      </c>
      <c r="AB259" s="31">
        <f t="shared" ref="AB259:AB272" si="64">O259+R259+U259+X259+AA259</f>
        <v>11900.32862</v>
      </c>
      <c r="AC259" s="50">
        <f>VLOOKUP(A259,'[1]propofol framp 20 SF'!A257:V526,22,0)</f>
        <v>0</v>
      </c>
      <c r="AD259" s="53">
        <v>8.8693000000000008</v>
      </c>
      <c r="AE259" s="49">
        <f>VLOOKUP('Relatório Compra Internacional '!A259,'[1]propofol framp 20 SF'!A258:X527,24,0)</f>
        <v>0</v>
      </c>
      <c r="AF259" s="46">
        <f t="shared" ref="AF259:AF272" si="65">O259+AE259</f>
        <v>0</v>
      </c>
      <c r="AG259" s="52">
        <v>410</v>
      </c>
      <c r="AH259" s="47">
        <v>15.323912999999999</v>
      </c>
      <c r="AI259" s="47">
        <v>6282.8043299999999</v>
      </c>
      <c r="AJ259" s="51">
        <f t="shared" ref="AJ259:AJ272" si="66">R259+AI259</f>
        <v>12360.378649999999</v>
      </c>
      <c r="AK259" s="50">
        <v>0</v>
      </c>
      <c r="AL259" s="49">
        <v>10.02177</v>
      </c>
      <c r="AM259" s="49">
        <v>0</v>
      </c>
      <c r="AN259" s="46">
        <f t="shared" ref="AN259:AN272" si="67">U259+AM259</f>
        <v>0</v>
      </c>
      <c r="AO259" s="48">
        <v>0</v>
      </c>
      <c r="AP259" s="47">
        <v>15.75999</v>
      </c>
      <c r="AQ259" s="47">
        <v>0</v>
      </c>
      <c r="AR259" s="46">
        <f t="shared" ref="AR259:AR272" si="68">X259+AQ259</f>
        <v>0</v>
      </c>
      <c r="AS259" s="45">
        <f t="shared" ref="AS259:AS272" si="69">AE259+AI259+AM259+AQ259</f>
        <v>6282.8043299999999</v>
      </c>
      <c r="AT259" s="74">
        <f t="shared" ref="AT259:AT272" si="70">AB259+AS259</f>
        <v>18183.132949999999</v>
      </c>
      <c r="AU259" s="67">
        <f>VLOOKUP(A259,'[2]consolidado geral (2)'!$A$103:$AC$372,29,0)</f>
        <v>0</v>
      </c>
      <c r="AV259" s="47">
        <v>9.0511999999999997</v>
      </c>
      <c r="AW259" s="47">
        <f t="shared" si="56"/>
        <v>0</v>
      </c>
      <c r="AX259" s="79">
        <f t="shared" si="57"/>
        <v>0</v>
      </c>
      <c r="AY259" s="76">
        <f t="shared" si="58"/>
        <v>0</v>
      </c>
      <c r="AZ259" s="21">
        <f t="shared" si="59"/>
        <v>18183.132949999999</v>
      </c>
    </row>
    <row r="260" spans="1:52" ht="38.25" x14ac:dyDescent="0.25">
      <c r="A260" s="43">
        <v>2786435</v>
      </c>
      <c r="B260" s="43">
        <v>50944198000130</v>
      </c>
      <c r="C260" s="42" t="s">
        <v>41</v>
      </c>
      <c r="D260" s="60" t="s">
        <v>40</v>
      </c>
      <c r="E260" s="60" t="s">
        <v>39</v>
      </c>
      <c r="F260" s="60">
        <v>352590</v>
      </c>
      <c r="G260" s="60" t="s">
        <v>2</v>
      </c>
      <c r="H260" s="59" t="s">
        <v>9</v>
      </c>
      <c r="I260" s="58">
        <v>5390</v>
      </c>
      <c r="J260" s="49">
        <v>10.920311999999999</v>
      </c>
      <c r="K260" s="49">
        <v>58860.481679999997</v>
      </c>
      <c r="L260" s="57">
        <v>2110</v>
      </c>
      <c r="M260" s="49">
        <v>10.713900000000001</v>
      </c>
      <c r="N260" s="49">
        <v>22606.329000000002</v>
      </c>
      <c r="O260" s="56">
        <v>81466.810679999995</v>
      </c>
      <c r="P260" s="35">
        <f>VLOOKUP(A260,'[1]midazolam SF'!$A$2:$M$272,13,0)</f>
        <v>2620</v>
      </c>
      <c r="Q260" s="47">
        <v>14.823352</v>
      </c>
      <c r="R260" s="34">
        <f t="shared" si="60"/>
        <v>38837.182240000002</v>
      </c>
      <c r="S260" s="50">
        <f>VLOOKUP(A260,'[1]atracurio 2.5 SF'!A259:M529,13,0)</f>
        <v>1170</v>
      </c>
      <c r="T260" s="49">
        <v>10.192959999999999</v>
      </c>
      <c r="U260" s="54">
        <f t="shared" si="61"/>
        <v>11925.763199999999</v>
      </c>
      <c r="V260" s="48">
        <f>VLOOKUP(A260,'[1]atracurio 5 SF'!A259:M529,13,0)</f>
        <v>3580</v>
      </c>
      <c r="W260" s="47">
        <v>15.525040000000001</v>
      </c>
      <c r="X260" s="55">
        <f t="shared" si="62"/>
        <v>55579.643199999999</v>
      </c>
      <c r="Y260" s="50">
        <f>VLOOKUP(A260,'[1]rocuronio SF'!A259:M529,13,0)</f>
        <v>795</v>
      </c>
      <c r="Z260" s="49">
        <v>11.76314</v>
      </c>
      <c r="AA260" s="54">
        <f t="shared" si="63"/>
        <v>9351.6962999999996</v>
      </c>
      <c r="AB260" s="31">
        <f t="shared" si="64"/>
        <v>197161.09561999998</v>
      </c>
      <c r="AC260" s="50">
        <f>VLOOKUP(A260,'[1]propofol framp 20 SF'!A258:V527,22,0)</f>
        <v>3270</v>
      </c>
      <c r="AD260" s="53">
        <v>8.8693000000000008</v>
      </c>
      <c r="AE260" s="49">
        <f>VLOOKUP('Relatório Compra Internacional '!A260,'[1]propofol framp 20 SF'!A259:X528,24,0)</f>
        <v>29002.611000000004</v>
      </c>
      <c r="AF260" s="46">
        <f t="shared" si="65"/>
        <v>110469.42168</v>
      </c>
      <c r="AG260" s="52">
        <v>2620</v>
      </c>
      <c r="AH260" s="47">
        <v>15.323912999999999</v>
      </c>
      <c r="AI260" s="47">
        <v>40148.65206</v>
      </c>
      <c r="AJ260" s="51">
        <f t="shared" si="66"/>
        <v>78985.834300000002</v>
      </c>
      <c r="AK260" s="50">
        <v>7830</v>
      </c>
      <c r="AL260" s="49">
        <v>10.02177</v>
      </c>
      <c r="AM260" s="49">
        <v>78470.459100000007</v>
      </c>
      <c r="AN260" s="46">
        <f t="shared" si="67"/>
        <v>90396.222300000009</v>
      </c>
      <c r="AO260" s="48">
        <v>10700</v>
      </c>
      <c r="AP260" s="47">
        <v>15.75999</v>
      </c>
      <c r="AQ260" s="47">
        <v>168631.89300000001</v>
      </c>
      <c r="AR260" s="46">
        <f t="shared" si="68"/>
        <v>224211.5362</v>
      </c>
      <c r="AS260" s="45">
        <f t="shared" si="69"/>
        <v>316253.61516000004</v>
      </c>
      <c r="AT260" s="74">
        <f t="shared" si="70"/>
        <v>513414.71078000002</v>
      </c>
      <c r="AU260" s="67">
        <f>VLOOKUP(A260,'[2]consolidado geral (2)'!$A$103:$AC$372,29,0)</f>
        <v>6715</v>
      </c>
      <c r="AV260" s="47">
        <v>9.0511999999999997</v>
      </c>
      <c r="AW260" s="47">
        <f t="shared" ref="AW260:AW272" si="71">AU260*AV260</f>
        <v>60778.807999999997</v>
      </c>
      <c r="AX260" s="79">
        <f t="shared" ref="AX260:AX272" si="72">X260+AQ260+AW260</f>
        <v>284990.34419999999</v>
      </c>
      <c r="AY260" s="76">
        <f t="shared" ref="AY260:AY272" si="73">AW260</f>
        <v>60778.807999999997</v>
      </c>
      <c r="AZ260" s="21">
        <f t="shared" ref="AZ260:AZ272" si="74">AB260+AS260+AY260</f>
        <v>574193.51878000004</v>
      </c>
    </row>
    <row r="261" spans="1:52" ht="25.5" x14ac:dyDescent="0.25">
      <c r="A261" s="43">
        <v>2791722</v>
      </c>
      <c r="B261" s="43">
        <v>50753631000150</v>
      </c>
      <c r="C261" s="42" t="s">
        <v>38</v>
      </c>
      <c r="D261" s="60" t="s">
        <v>35</v>
      </c>
      <c r="E261" s="60" t="s">
        <v>37</v>
      </c>
      <c r="F261" s="60">
        <v>352530</v>
      </c>
      <c r="G261" s="60" t="s">
        <v>2</v>
      </c>
      <c r="H261" s="59" t="s">
        <v>9</v>
      </c>
      <c r="I261" s="58">
        <v>2545</v>
      </c>
      <c r="J261" s="49">
        <v>10.920311999999999</v>
      </c>
      <c r="K261" s="49">
        <v>27792.194039999998</v>
      </c>
      <c r="L261" s="57">
        <v>995</v>
      </c>
      <c r="M261" s="49">
        <v>10.713900000000001</v>
      </c>
      <c r="N261" s="49">
        <v>10660.3305</v>
      </c>
      <c r="O261" s="56">
        <v>38452.524539999999</v>
      </c>
      <c r="P261" s="35">
        <f>VLOOKUP(A261,'[1]midazolam SF'!$A$2:$M$272,13,0)</f>
        <v>2172</v>
      </c>
      <c r="Q261" s="47">
        <v>14.823352</v>
      </c>
      <c r="R261" s="34">
        <f t="shared" si="60"/>
        <v>32196.320543999998</v>
      </c>
      <c r="S261" s="50">
        <f>VLOOKUP(A261,'[1]atracurio 2.5 SF'!A260:M530,13,0)</f>
        <v>0</v>
      </c>
      <c r="T261" s="49">
        <v>10.192959999999999</v>
      </c>
      <c r="U261" s="54">
        <f t="shared" si="61"/>
        <v>0</v>
      </c>
      <c r="V261" s="48">
        <f>VLOOKUP(A261,'[1]atracurio 5 SF'!A260:M530,13,0)</f>
        <v>0</v>
      </c>
      <c r="W261" s="47">
        <v>15.525040000000001</v>
      </c>
      <c r="X261" s="55">
        <f t="shared" si="62"/>
        <v>0</v>
      </c>
      <c r="Y261" s="50">
        <f>VLOOKUP(A261,'[1]rocuronio SF'!A260:M530,13,0)</f>
        <v>2440</v>
      </c>
      <c r="Z261" s="49">
        <v>11.76314</v>
      </c>
      <c r="AA261" s="54">
        <f t="shared" si="63"/>
        <v>28702.061600000001</v>
      </c>
      <c r="AB261" s="31">
        <f t="shared" si="64"/>
        <v>99350.906684000001</v>
      </c>
      <c r="AC261" s="50">
        <f>VLOOKUP(A261,'[1]propofol framp 20 SF'!A259:V528,22,0)</f>
        <v>1539</v>
      </c>
      <c r="AD261" s="53">
        <v>8.8693000000000008</v>
      </c>
      <c r="AE261" s="49">
        <f>VLOOKUP('Relatório Compra Internacional '!A261,'[1]propofol framp 20 SF'!A260:X529,24,0)</f>
        <v>13649.852700000001</v>
      </c>
      <c r="AF261" s="46">
        <f t="shared" si="65"/>
        <v>52102.377240000002</v>
      </c>
      <c r="AG261" s="52">
        <v>2179</v>
      </c>
      <c r="AH261" s="47">
        <v>15.323912999999999</v>
      </c>
      <c r="AI261" s="47">
        <v>33390.806426999996</v>
      </c>
      <c r="AJ261" s="51">
        <f t="shared" si="66"/>
        <v>65587.126970999991</v>
      </c>
      <c r="AK261" s="50">
        <v>0</v>
      </c>
      <c r="AL261" s="49">
        <v>10.02177</v>
      </c>
      <c r="AM261" s="49">
        <v>0</v>
      </c>
      <c r="AN261" s="46">
        <f t="shared" si="67"/>
        <v>0</v>
      </c>
      <c r="AO261" s="48">
        <v>0</v>
      </c>
      <c r="AP261" s="47">
        <v>15.75999</v>
      </c>
      <c r="AQ261" s="47">
        <v>0</v>
      </c>
      <c r="AR261" s="46">
        <f t="shared" si="68"/>
        <v>0</v>
      </c>
      <c r="AS261" s="45">
        <f t="shared" si="69"/>
        <v>47040.659126999999</v>
      </c>
      <c r="AT261" s="74">
        <f t="shared" si="70"/>
        <v>146391.56581100001</v>
      </c>
      <c r="AU261" s="67">
        <f>VLOOKUP(A261,'[2]consolidado geral (2)'!$A$103:$AC$372,29,0)</f>
        <v>0</v>
      </c>
      <c r="AV261" s="47">
        <v>9.0511999999999997</v>
      </c>
      <c r="AW261" s="47">
        <f t="shared" si="71"/>
        <v>0</v>
      </c>
      <c r="AX261" s="79">
        <f t="shared" si="72"/>
        <v>0</v>
      </c>
      <c r="AY261" s="76">
        <f t="shared" si="73"/>
        <v>0</v>
      </c>
      <c r="AZ261" s="21">
        <f t="shared" si="74"/>
        <v>146391.56581100001</v>
      </c>
    </row>
    <row r="262" spans="1:52" ht="38.25" x14ac:dyDescent="0.25">
      <c r="A262" s="43">
        <v>2791749</v>
      </c>
      <c r="B262" s="43">
        <v>53816153000178</v>
      </c>
      <c r="C262" s="42" t="s">
        <v>36</v>
      </c>
      <c r="D262" s="60" t="s">
        <v>35</v>
      </c>
      <c r="E262" s="60" t="s">
        <v>34</v>
      </c>
      <c r="F262" s="60">
        <v>353670</v>
      </c>
      <c r="G262" s="60" t="s">
        <v>2</v>
      </c>
      <c r="H262" s="59" t="s">
        <v>9</v>
      </c>
      <c r="I262" s="58">
        <v>0</v>
      </c>
      <c r="J262" s="49">
        <v>10.920311999999999</v>
      </c>
      <c r="K262" s="49">
        <v>0</v>
      </c>
      <c r="L262" s="57">
        <v>0</v>
      </c>
      <c r="M262" s="49">
        <v>10.713900000000001</v>
      </c>
      <c r="N262" s="49">
        <v>0</v>
      </c>
      <c r="O262" s="56">
        <v>0</v>
      </c>
      <c r="P262" s="35">
        <f>VLOOKUP(A262,'[1]midazolam SF'!$A$2:$M$272,13,0)</f>
        <v>160</v>
      </c>
      <c r="Q262" s="47">
        <v>14.823352</v>
      </c>
      <c r="R262" s="34">
        <f t="shared" si="60"/>
        <v>2371.73632</v>
      </c>
      <c r="S262" s="50">
        <f>VLOOKUP(A262,'[1]atracurio 2.5 SF'!A261:M531,13,0)</f>
        <v>0</v>
      </c>
      <c r="T262" s="49">
        <v>10.192959999999999</v>
      </c>
      <c r="U262" s="54">
        <f t="shared" si="61"/>
        <v>0</v>
      </c>
      <c r="V262" s="48">
        <f>VLOOKUP(A262,'[1]atracurio 5 SF'!A261:M531,13,0)</f>
        <v>0</v>
      </c>
      <c r="W262" s="47">
        <v>15.525040000000001</v>
      </c>
      <c r="X262" s="55">
        <f t="shared" si="62"/>
        <v>0</v>
      </c>
      <c r="Y262" s="50">
        <f>VLOOKUP(A262,'[1]rocuronio SF'!A261:M531,13,0)</f>
        <v>175</v>
      </c>
      <c r="Z262" s="49">
        <v>11.76314</v>
      </c>
      <c r="AA262" s="54">
        <f t="shared" si="63"/>
        <v>2058.5495000000001</v>
      </c>
      <c r="AB262" s="31">
        <f t="shared" si="64"/>
        <v>4430.2858200000001</v>
      </c>
      <c r="AC262" s="50">
        <f>VLOOKUP(A262,'[1]propofol framp 20 SF'!A260:V529,22,0)</f>
        <v>0</v>
      </c>
      <c r="AD262" s="53">
        <v>8.8693000000000008</v>
      </c>
      <c r="AE262" s="49">
        <f>VLOOKUP('Relatório Compra Internacional '!A262,'[1]propofol framp 20 SF'!A261:X530,24,0)</f>
        <v>0</v>
      </c>
      <c r="AF262" s="46">
        <f t="shared" si="65"/>
        <v>0</v>
      </c>
      <c r="AG262" s="52">
        <v>160</v>
      </c>
      <c r="AH262" s="47">
        <v>15.323912999999999</v>
      </c>
      <c r="AI262" s="47">
        <v>2451.8260799999998</v>
      </c>
      <c r="AJ262" s="51">
        <f t="shared" si="66"/>
        <v>4823.5623999999998</v>
      </c>
      <c r="AK262" s="50">
        <v>0</v>
      </c>
      <c r="AL262" s="49">
        <v>10.02177</v>
      </c>
      <c r="AM262" s="49">
        <v>0</v>
      </c>
      <c r="AN262" s="46">
        <f t="shared" si="67"/>
        <v>0</v>
      </c>
      <c r="AO262" s="48">
        <v>0</v>
      </c>
      <c r="AP262" s="47">
        <v>15.75999</v>
      </c>
      <c r="AQ262" s="47">
        <v>0</v>
      </c>
      <c r="AR262" s="46">
        <f t="shared" si="68"/>
        <v>0</v>
      </c>
      <c r="AS262" s="45">
        <f t="shared" si="69"/>
        <v>2451.8260799999998</v>
      </c>
      <c r="AT262" s="74">
        <f t="shared" si="70"/>
        <v>6882.1118999999999</v>
      </c>
      <c r="AU262" s="67">
        <f>VLOOKUP(A262,'[2]consolidado geral (2)'!$A$103:$AC$372,29,0)</f>
        <v>0</v>
      </c>
      <c r="AV262" s="47">
        <v>9.0511999999999997</v>
      </c>
      <c r="AW262" s="47">
        <f t="shared" si="71"/>
        <v>0</v>
      </c>
      <c r="AX262" s="79">
        <f t="shared" si="72"/>
        <v>0</v>
      </c>
      <c r="AY262" s="76">
        <f t="shared" si="73"/>
        <v>0</v>
      </c>
      <c r="AZ262" s="21">
        <f t="shared" si="74"/>
        <v>6882.1118999999999</v>
      </c>
    </row>
    <row r="263" spans="1:52" ht="38.25" x14ac:dyDescent="0.25">
      <c r="A263" s="43">
        <v>2798298</v>
      </c>
      <c r="B263" s="43" t="s">
        <v>33</v>
      </c>
      <c r="C263" s="63" t="s">
        <v>32</v>
      </c>
      <c r="D263" s="60" t="s">
        <v>31</v>
      </c>
      <c r="E263" s="60" t="s">
        <v>30</v>
      </c>
      <c r="F263" s="60">
        <v>354980</v>
      </c>
      <c r="G263" s="60" t="s">
        <v>2</v>
      </c>
      <c r="H263" s="59" t="s">
        <v>9</v>
      </c>
      <c r="I263" s="58">
        <v>3590</v>
      </c>
      <c r="J263" s="49">
        <v>10.920311999999999</v>
      </c>
      <c r="K263" s="49">
        <v>39203.920079999996</v>
      </c>
      <c r="L263" s="57">
        <v>1410</v>
      </c>
      <c r="M263" s="49">
        <v>10.713900000000001</v>
      </c>
      <c r="N263" s="49">
        <v>15106.599</v>
      </c>
      <c r="O263" s="56">
        <v>54310.519079999998</v>
      </c>
      <c r="P263" s="35">
        <f>VLOOKUP(A263,'[1]midazolam SF'!$A$2:$M$272,13,0)</f>
        <v>490</v>
      </c>
      <c r="Q263" s="47">
        <v>14.823352</v>
      </c>
      <c r="R263" s="34">
        <f t="shared" si="60"/>
        <v>7263.4424799999997</v>
      </c>
      <c r="S263" s="50">
        <f>VLOOKUP(A263,'[1]atracurio 2.5 SF'!A262:M532,13,0)</f>
        <v>200</v>
      </c>
      <c r="T263" s="49">
        <v>10.192959999999999</v>
      </c>
      <c r="U263" s="54">
        <f t="shared" si="61"/>
        <v>2038.5919999999999</v>
      </c>
      <c r="V263" s="48">
        <f>VLOOKUP(A263,'[1]atracurio 5 SF'!A262:M532,13,0)</f>
        <v>0</v>
      </c>
      <c r="W263" s="47">
        <v>15.525040000000001</v>
      </c>
      <c r="X263" s="55">
        <f t="shared" si="62"/>
        <v>0</v>
      </c>
      <c r="Y263" s="50">
        <f>VLOOKUP(A263,'[1]rocuronio SF'!A262:M532,13,0)</f>
        <v>560</v>
      </c>
      <c r="Z263" s="49">
        <v>11.76314</v>
      </c>
      <c r="AA263" s="54">
        <f t="shared" si="63"/>
        <v>6587.3584000000001</v>
      </c>
      <c r="AB263" s="31">
        <f t="shared" si="64"/>
        <v>70199.911959999998</v>
      </c>
      <c r="AC263" s="50">
        <f>VLOOKUP(A263,'[1]propofol framp 20 SF'!A261:V530,22,0)</f>
        <v>2180</v>
      </c>
      <c r="AD263" s="53">
        <v>8.8693000000000008</v>
      </c>
      <c r="AE263" s="49">
        <f>VLOOKUP('Relatório Compra Internacional '!A263,'[1]propofol framp 20 SF'!A262:X531,24,0)</f>
        <v>19335.074000000001</v>
      </c>
      <c r="AF263" s="46">
        <f t="shared" si="65"/>
        <v>73645.593079999991</v>
      </c>
      <c r="AG263" s="52">
        <v>480</v>
      </c>
      <c r="AH263" s="47">
        <v>15.323912999999999</v>
      </c>
      <c r="AI263" s="47">
        <v>7355.4782399999995</v>
      </c>
      <c r="AJ263" s="51">
        <f t="shared" si="66"/>
        <v>14618.920719999998</v>
      </c>
      <c r="AK263" s="50">
        <v>1300</v>
      </c>
      <c r="AL263" s="49">
        <v>10.02177</v>
      </c>
      <c r="AM263" s="49">
        <v>13028.300999999999</v>
      </c>
      <c r="AN263" s="46">
        <f t="shared" si="67"/>
        <v>15066.893</v>
      </c>
      <c r="AO263" s="48">
        <v>0</v>
      </c>
      <c r="AP263" s="47">
        <v>15.75999</v>
      </c>
      <c r="AQ263" s="47">
        <v>0</v>
      </c>
      <c r="AR263" s="46">
        <f t="shared" si="68"/>
        <v>0</v>
      </c>
      <c r="AS263" s="45">
        <f t="shared" si="69"/>
        <v>39718.853239999997</v>
      </c>
      <c r="AT263" s="74">
        <f t="shared" si="70"/>
        <v>109918.76519999999</v>
      </c>
      <c r="AU263" s="67">
        <f>VLOOKUP(A263,'[2]consolidado geral (2)'!$A$103:$AC$372,29,0)</f>
        <v>0</v>
      </c>
      <c r="AV263" s="47">
        <v>9.0511999999999997</v>
      </c>
      <c r="AW263" s="47">
        <f t="shared" si="71"/>
        <v>0</v>
      </c>
      <c r="AX263" s="79">
        <f t="shared" si="72"/>
        <v>0</v>
      </c>
      <c r="AY263" s="76">
        <f t="shared" si="73"/>
        <v>0</v>
      </c>
      <c r="AZ263" s="21">
        <f t="shared" si="74"/>
        <v>109918.76519999999</v>
      </c>
    </row>
    <row r="264" spans="1:52" ht="25.5" x14ac:dyDescent="0.25">
      <c r="A264" s="43">
        <v>3139050</v>
      </c>
      <c r="B264" s="43">
        <v>71485056000393</v>
      </c>
      <c r="C264" s="42" t="s">
        <v>29</v>
      </c>
      <c r="D264" s="60" t="s">
        <v>3</v>
      </c>
      <c r="E264" s="60" t="s">
        <v>28</v>
      </c>
      <c r="F264" s="60">
        <v>352230</v>
      </c>
      <c r="G264" s="60" t="s">
        <v>2</v>
      </c>
      <c r="H264" s="59" t="s">
        <v>9</v>
      </c>
      <c r="I264" s="58">
        <v>1195</v>
      </c>
      <c r="J264" s="49">
        <v>10.920311999999999</v>
      </c>
      <c r="K264" s="49">
        <v>13049.77284</v>
      </c>
      <c r="L264" s="57">
        <v>470</v>
      </c>
      <c r="M264" s="49">
        <v>10.713900000000001</v>
      </c>
      <c r="N264" s="49">
        <v>5035.5330000000004</v>
      </c>
      <c r="O264" s="56">
        <v>18085.305840000001</v>
      </c>
      <c r="P264" s="35">
        <f>VLOOKUP(A264,'[1]midazolam SF'!$A$2:$M$272,13,0)</f>
        <v>760</v>
      </c>
      <c r="Q264" s="47">
        <v>14.823352</v>
      </c>
      <c r="R264" s="34">
        <f t="shared" si="60"/>
        <v>11265.747520000001</v>
      </c>
      <c r="S264" s="50">
        <f>VLOOKUP(A264,'[1]atracurio 2.5 SF'!A263:M533,13,0)</f>
        <v>0</v>
      </c>
      <c r="T264" s="49">
        <v>10.192959999999999</v>
      </c>
      <c r="U264" s="54">
        <f t="shared" si="61"/>
        <v>0</v>
      </c>
      <c r="V264" s="48">
        <f>VLOOKUP(A264,'[1]atracurio 5 SF'!A263:M533,13,0)</f>
        <v>0</v>
      </c>
      <c r="W264" s="47">
        <v>15.525040000000001</v>
      </c>
      <c r="X264" s="55">
        <f t="shared" si="62"/>
        <v>0</v>
      </c>
      <c r="Y264" s="50">
        <f>VLOOKUP(A264,'[1]rocuronio SF'!A263:M533,13,0)</f>
        <v>895</v>
      </c>
      <c r="Z264" s="49">
        <v>11.76314</v>
      </c>
      <c r="AA264" s="54">
        <f t="shared" si="63"/>
        <v>10528.0103</v>
      </c>
      <c r="AB264" s="31">
        <f t="shared" si="64"/>
        <v>39879.06366</v>
      </c>
      <c r="AC264" s="50">
        <f>VLOOKUP(A264,'[1]propofol framp 20 SF'!A262:V531,22,0)</f>
        <v>730</v>
      </c>
      <c r="AD264" s="53">
        <v>8.8693000000000008</v>
      </c>
      <c r="AE264" s="49">
        <f>VLOOKUP('Relatório Compra Internacional '!A264,'[1]propofol framp 20 SF'!A263:X532,24,0)</f>
        <v>6474.5890000000009</v>
      </c>
      <c r="AF264" s="46">
        <f t="shared" si="65"/>
        <v>24559.894840000001</v>
      </c>
      <c r="AG264" s="52">
        <v>760</v>
      </c>
      <c r="AH264" s="47">
        <v>15.323912999999999</v>
      </c>
      <c r="AI264" s="47">
        <v>11646.17388</v>
      </c>
      <c r="AJ264" s="51">
        <f t="shared" si="66"/>
        <v>22911.921399999999</v>
      </c>
      <c r="AK264" s="50">
        <v>0</v>
      </c>
      <c r="AL264" s="49">
        <v>10.02177</v>
      </c>
      <c r="AM264" s="49">
        <v>0</v>
      </c>
      <c r="AN264" s="46">
        <f t="shared" si="67"/>
        <v>0</v>
      </c>
      <c r="AO264" s="48">
        <v>0</v>
      </c>
      <c r="AP264" s="47">
        <v>15.75999</v>
      </c>
      <c r="AQ264" s="47">
        <v>0</v>
      </c>
      <c r="AR264" s="46">
        <f t="shared" si="68"/>
        <v>0</v>
      </c>
      <c r="AS264" s="45">
        <f t="shared" si="69"/>
        <v>18120.762880000002</v>
      </c>
      <c r="AT264" s="74">
        <f t="shared" si="70"/>
        <v>57999.826540000002</v>
      </c>
      <c r="AU264" s="67">
        <f>VLOOKUP(A264,'[2]consolidado geral (2)'!$A$103:$AC$372,29,0)</f>
        <v>0</v>
      </c>
      <c r="AV264" s="47">
        <v>9.0511999999999997</v>
      </c>
      <c r="AW264" s="47">
        <f t="shared" si="71"/>
        <v>0</v>
      </c>
      <c r="AX264" s="79">
        <f t="shared" si="72"/>
        <v>0</v>
      </c>
      <c r="AY264" s="76">
        <f t="shared" si="73"/>
        <v>0</v>
      </c>
      <c r="AZ264" s="21">
        <f t="shared" si="74"/>
        <v>57999.826540000002</v>
      </c>
    </row>
    <row r="265" spans="1:52" ht="63.75" x14ac:dyDescent="0.25">
      <c r="A265" s="43">
        <v>5586348</v>
      </c>
      <c r="B265" s="43" t="s">
        <v>27</v>
      </c>
      <c r="C265" s="63" t="s">
        <v>26</v>
      </c>
      <c r="D265" s="60" t="s">
        <v>25</v>
      </c>
      <c r="E265" s="60" t="s">
        <v>24</v>
      </c>
      <c r="F265" s="60">
        <v>354890</v>
      </c>
      <c r="G265" s="60" t="s">
        <v>2</v>
      </c>
      <c r="H265" s="59" t="s">
        <v>9</v>
      </c>
      <c r="I265" s="58">
        <v>0</v>
      </c>
      <c r="J265" s="49">
        <v>10.920311999999999</v>
      </c>
      <c r="K265" s="49">
        <v>0</v>
      </c>
      <c r="L265" s="57">
        <v>0</v>
      </c>
      <c r="M265" s="49">
        <v>10.713900000000001</v>
      </c>
      <c r="N265" s="49">
        <v>0</v>
      </c>
      <c r="O265" s="56">
        <v>0</v>
      </c>
      <c r="P265" s="35">
        <f>VLOOKUP(A265,'[1]midazolam SF'!$A$2:$M$272,13,0)</f>
        <v>490</v>
      </c>
      <c r="Q265" s="47">
        <v>14.823352</v>
      </c>
      <c r="R265" s="34">
        <f t="shared" si="60"/>
        <v>7263.4424799999997</v>
      </c>
      <c r="S265" s="50">
        <f>VLOOKUP(A265,'[1]atracurio 2.5 SF'!A264:M534,13,0)</f>
        <v>0</v>
      </c>
      <c r="T265" s="49">
        <v>10.192959999999999</v>
      </c>
      <c r="U265" s="54">
        <f t="shared" si="61"/>
        <v>0</v>
      </c>
      <c r="V265" s="48">
        <f>VLOOKUP(A265,'[1]atracurio 5 SF'!A264:M534,13,0)</f>
        <v>0</v>
      </c>
      <c r="W265" s="47">
        <v>15.525040000000001</v>
      </c>
      <c r="X265" s="55">
        <f t="shared" si="62"/>
        <v>0</v>
      </c>
      <c r="Y265" s="50">
        <f>VLOOKUP(A265,'[1]rocuronio SF'!A264:M534,13,0)</f>
        <v>0</v>
      </c>
      <c r="Z265" s="49">
        <v>11.76314</v>
      </c>
      <c r="AA265" s="54">
        <f t="shared" si="63"/>
        <v>0</v>
      </c>
      <c r="AB265" s="31">
        <f t="shared" si="64"/>
        <v>7263.4424799999997</v>
      </c>
      <c r="AC265" s="50">
        <f>VLOOKUP(A265,'[1]propofol framp 20 SF'!A263:V532,22,0)</f>
        <v>0</v>
      </c>
      <c r="AD265" s="53">
        <v>8.8693000000000008</v>
      </c>
      <c r="AE265" s="49">
        <f>VLOOKUP('Relatório Compra Internacional '!A265,'[1]propofol framp 20 SF'!A264:X533,24,0)</f>
        <v>0</v>
      </c>
      <c r="AF265" s="46">
        <f t="shared" si="65"/>
        <v>0</v>
      </c>
      <c r="AG265" s="52">
        <v>480</v>
      </c>
      <c r="AH265" s="47">
        <v>15.323912999999999</v>
      </c>
      <c r="AI265" s="47">
        <v>7355.4782399999995</v>
      </c>
      <c r="AJ265" s="51">
        <f t="shared" si="66"/>
        <v>14618.920719999998</v>
      </c>
      <c r="AK265" s="50">
        <v>0</v>
      </c>
      <c r="AL265" s="49">
        <v>10.02177</v>
      </c>
      <c r="AM265" s="49">
        <v>0</v>
      </c>
      <c r="AN265" s="46">
        <f t="shared" si="67"/>
        <v>0</v>
      </c>
      <c r="AO265" s="48">
        <v>0</v>
      </c>
      <c r="AP265" s="47">
        <v>15.75999</v>
      </c>
      <c r="AQ265" s="47">
        <v>0</v>
      </c>
      <c r="AR265" s="46">
        <f t="shared" si="68"/>
        <v>0</v>
      </c>
      <c r="AS265" s="45">
        <f t="shared" si="69"/>
        <v>7355.4782399999995</v>
      </c>
      <c r="AT265" s="74">
        <f t="shared" si="70"/>
        <v>14618.920719999998</v>
      </c>
      <c r="AU265" s="67">
        <f>VLOOKUP(A265,'[2]consolidado geral (2)'!$A$103:$AC$372,29,0)</f>
        <v>0</v>
      </c>
      <c r="AV265" s="47">
        <v>9.0511999999999997</v>
      </c>
      <c r="AW265" s="47">
        <f t="shared" si="71"/>
        <v>0</v>
      </c>
      <c r="AX265" s="79">
        <f t="shared" si="72"/>
        <v>0</v>
      </c>
      <c r="AY265" s="76">
        <f t="shared" si="73"/>
        <v>0</v>
      </c>
      <c r="AZ265" s="21">
        <f t="shared" si="74"/>
        <v>14618.920719999998</v>
      </c>
    </row>
    <row r="266" spans="1:52" ht="51" x14ac:dyDescent="0.25">
      <c r="A266" s="43">
        <v>7320175</v>
      </c>
      <c r="B266" s="43" t="s">
        <v>23</v>
      </c>
      <c r="C266" s="63" t="s">
        <v>22</v>
      </c>
      <c r="D266" s="60" t="s">
        <v>3</v>
      </c>
      <c r="E266" s="60" t="s">
        <v>21</v>
      </c>
      <c r="F266" s="60">
        <v>355020</v>
      </c>
      <c r="G266" s="60" t="s">
        <v>2</v>
      </c>
      <c r="H266" s="59" t="s">
        <v>9</v>
      </c>
      <c r="I266" s="58">
        <v>125</v>
      </c>
      <c r="J266" s="49">
        <v>10.920311999999999</v>
      </c>
      <c r="K266" s="49">
        <v>1365.039</v>
      </c>
      <c r="L266" s="57">
        <v>50</v>
      </c>
      <c r="M266" s="49">
        <v>10.713900000000001</v>
      </c>
      <c r="N266" s="49">
        <v>535.69500000000005</v>
      </c>
      <c r="O266" s="56">
        <v>1900.7339999999999</v>
      </c>
      <c r="P266" s="35">
        <f>VLOOKUP(A266,'[1]midazolam SF'!$A$2:$M$272,13,0)</f>
        <v>70</v>
      </c>
      <c r="Q266" s="47">
        <v>14.823352</v>
      </c>
      <c r="R266" s="34">
        <f t="shared" si="60"/>
        <v>1037.63464</v>
      </c>
      <c r="S266" s="50">
        <f>VLOOKUP(A266,'[1]atracurio 2.5 SF'!A265:M535,13,0)</f>
        <v>0</v>
      </c>
      <c r="T266" s="49">
        <v>10.192959999999999</v>
      </c>
      <c r="U266" s="54">
        <f t="shared" si="61"/>
        <v>0</v>
      </c>
      <c r="V266" s="48">
        <f>VLOOKUP(A266,'[1]atracurio 5 SF'!A265:M535,13,0)</f>
        <v>0</v>
      </c>
      <c r="W266" s="47">
        <v>15.525040000000001</v>
      </c>
      <c r="X266" s="55">
        <f t="shared" si="62"/>
        <v>0</v>
      </c>
      <c r="Y266" s="50">
        <f>VLOOKUP(A266,'[1]rocuronio SF'!A265:M535,13,0)</f>
        <v>20</v>
      </c>
      <c r="Z266" s="49">
        <v>11.76314</v>
      </c>
      <c r="AA266" s="54">
        <f t="shared" si="63"/>
        <v>235.2628</v>
      </c>
      <c r="AB266" s="31">
        <f t="shared" si="64"/>
        <v>3173.6314399999997</v>
      </c>
      <c r="AC266" s="50">
        <f>VLOOKUP(A266,'[1]propofol framp 20 SF'!A264:V533,22,0)</f>
        <v>75</v>
      </c>
      <c r="AD266" s="53">
        <v>8.8693000000000008</v>
      </c>
      <c r="AE266" s="49">
        <f>VLOOKUP('Relatório Compra Internacional '!A266,'[1]propofol framp 20 SF'!A265:X534,24,0)</f>
        <v>665.1975000000001</v>
      </c>
      <c r="AF266" s="46">
        <f t="shared" si="65"/>
        <v>2565.9315000000001</v>
      </c>
      <c r="AG266" s="52">
        <v>60</v>
      </c>
      <c r="AH266" s="47">
        <v>15.323912999999999</v>
      </c>
      <c r="AI266" s="47">
        <v>919.43477999999993</v>
      </c>
      <c r="AJ266" s="51">
        <f t="shared" si="66"/>
        <v>1957.0694199999998</v>
      </c>
      <c r="AK266" s="50">
        <v>0</v>
      </c>
      <c r="AL266" s="49">
        <v>10.02177</v>
      </c>
      <c r="AM266" s="49">
        <v>0</v>
      </c>
      <c r="AN266" s="46">
        <f t="shared" si="67"/>
        <v>0</v>
      </c>
      <c r="AO266" s="48">
        <v>0</v>
      </c>
      <c r="AP266" s="47">
        <v>15.75999</v>
      </c>
      <c r="AQ266" s="47">
        <v>0</v>
      </c>
      <c r="AR266" s="46">
        <f t="shared" si="68"/>
        <v>0</v>
      </c>
      <c r="AS266" s="45">
        <f t="shared" si="69"/>
        <v>1584.63228</v>
      </c>
      <c r="AT266" s="74">
        <f t="shared" si="70"/>
        <v>4758.2637199999999</v>
      </c>
      <c r="AU266" s="67">
        <f>VLOOKUP(A266,'[2]consolidado geral (2)'!$A$103:$AC$372,29,0)</f>
        <v>0</v>
      </c>
      <c r="AV266" s="47">
        <v>9.0511999999999997</v>
      </c>
      <c r="AW266" s="47">
        <f t="shared" si="71"/>
        <v>0</v>
      </c>
      <c r="AX266" s="79">
        <f t="shared" si="72"/>
        <v>0</v>
      </c>
      <c r="AY266" s="76">
        <f t="shared" si="73"/>
        <v>0</v>
      </c>
      <c r="AZ266" s="21">
        <f t="shared" si="74"/>
        <v>4758.2637199999999</v>
      </c>
    </row>
    <row r="267" spans="1:52" ht="25.5" x14ac:dyDescent="0.25">
      <c r="A267" s="43">
        <v>7849184</v>
      </c>
      <c r="B267" s="43">
        <v>23122790000183</v>
      </c>
      <c r="C267" s="42" t="s">
        <v>20</v>
      </c>
      <c r="D267" s="60" t="s">
        <v>16</v>
      </c>
      <c r="E267" s="60" t="s">
        <v>19</v>
      </c>
      <c r="F267" s="60">
        <v>355250</v>
      </c>
      <c r="G267" s="60" t="s">
        <v>2</v>
      </c>
      <c r="H267" s="59" t="s">
        <v>9</v>
      </c>
      <c r="I267" s="58">
        <v>460</v>
      </c>
      <c r="J267" s="49">
        <v>10.920311999999999</v>
      </c>
      <c r="K267" s="49">
        <v>5023.3435199999994</v>
      </c>
      <c r="L267" s="57">
        <v>180</v>
      </c>
      <c r="M267" s="49">
        <v>10.713900000000001</v>
      </c>
      <c r="N267" s="49">
        <v>1928.5020000000002</v>
      </c>
      <c r="O267" s="56">
        <v>6951.8455199999999</v>
      </c>
      <c r="P267" s="35">
        <f>VLOOKUP(A267,'[1]midazolam SF'!$A$2:$M$272,13,0)</f>
        <v>240</v>
      </c>
      <c r="Q267" s="47">
        <v>14.823352</v>
      </c>
      <c r="R267" s="34">
        <f t="shared" si="60"/>
        <v>3557.60448</v>
      </c>
      <c r="S267" s="50">
        <f>VLOOKUP(A267,'[1]atracurio 2.5 SF'!A266:M536,13,0)</f>
        <v>0</v>
      </c>
      <c r="T267" s="49">
        <v>10.192959999999999</v>
      </c>
      <c r="U267" s="54">
        <f t="shared" si="61"/>
        <v>0</v>
      </c>
      <c r="V267" s="48">
        <f>VLOOKUP(A267,'[1]atracurio 5 SF'!A266:M536,13,0)</f>
        <v>0</v>
      </c>
      <c r="W267" s="47">
        <v>15.525040000000001</v>
      </c>
      <c r="X267" s="55">
        <f t="shared" si="62"/>
        <v>0</v>
      </c>
      <c r="Y267" s="50">
        <f>VLOOKUP(A267,'[1]rocuronio SF'!A266:M536,13,0)</f>
        <v>170</v>
      </c>
      <c r="Z267" s="49">
        <v>11.76314</v>
      </c>
      <c r="AA267" s="54">
        <f>Y267*Z267</f>
        <v>1999.7338</v>
      </c>
      <c r="AB267" s="31">
        <f t="shared" si="64"/>
        <v>12509.183800000001</v>
      </c>
      <c r="AC267" s="50">
        <f>VLOOKUP(A267,'[1]propofol framp 20 SF'!A265:V534,22,0)</f>
        <v>280</v>
      </c>
      <c r="AD267" s="53">
        <v>8.8693000000000008</v>
      </c>
      <c r="AE267" s="49">
        <f>VLOOKUP('Relatório Compra Internacional '!A267,'[1]propofol framp 20 SF'!A266:X535,24,0)</f>
        <v>2483.4040000000005</v>
      </c>
      <c r="AF267" s="46">
        <f t="shared" si="65"/>
        <v>9435.2495200000012</v>
      </c>
      <c r="AG267" s="52">
        <v>240</v>
      </c>
      <c r="AH267" s="47">
        <v>15.323912999999999</v>
      </c>
      <c r="AI267" s="47">
        <v>3677.7391199999997</v>
      </c>
      <c r="AJ267" s="51">
        <f t="shared" si="66"/>
        <v>7235.3436000000002</v>
      </c>
      <c r="AK267" s="50">
        <v>0</v>
      </c>
      <c r="AL267" s="49">
        <v>10.02177</v>
      </c>
      <c r="AM267" s="49">
        <v>0</v>
      </c>
      <c r="AN267" s="46">
        <f t="shared" si="67"/>
        <v>0</v>
      </c>
      <c r="AO267" s="48">
        <v>0</v>
      </c>
      <c r="AP267" s="47">
        <v>15.75999</v>
      </c>
      <c r="AQ267" s="47">
        <v>0</v>
      </c>
      <c r="AR267" s="46">
        <f t="shared" si="68"/>
        <v>0</v>
      </c>
      <c r="AS267" s="45">
        <f t="shared" si="69"/>
        <v>6161.1431200000006</v>
      </c>
      <c r="AT267" s="74">
        <f t="shared" si="70"/>
        <v>18670.32692</v>
      </c>
      <c r="AU267" s="67">
        <f>VLOOKUP(A267,'[2]consolidado geral (2)'!$A$103:$AC$372,29,0)</f>
        <v>0</v>
      </c>
      <c r="AV267" s="47">
        <v>9.0511999999999997</v>
      </c>
      <c r="AW267" s="47">
        <f t="shared" si="71"/>
        <v>0</v>
      </c>
      <c r="AX267" s="79">
        <f t="shared" si="72"/>
        <v>0</v>
      </c>
      <c r="AY267" s="76">
        <f t="shared" si="73"/>
        <v>0</v>
      </c>
      <c r="AZ267" s="21">
        <f t="shared" si="74"/>
        <v>18670.32692</v>
      </c>
    </row>
    <row r="268" spans="1:52" ht="25.5" x14ac:dyDescent="0.25">
      <c r="A268" s="43">
        <v>9149511</v>
      </c>
      <c r="B268" s="43" t="s">
        <v>18</v>
      </c>
      <c r="C268" s="63" t="s">
        <v>17</v>
      </c>
      <c r="D268" s="60" t="s">
        <v>16</v>
      </c>
      <c r="E268" s="60" t="s">
        <v>15</v>
      </c>
      <c r="F268" s="60">
        <v>351880</v>
      </c>
      <c r="G268" s="60" t="s">
        <v>2</v>
      </c>
      <c r="H268" s="59" t="s">
        <v>9</v>
      </c>
      <c r="I268" s="58">
        <v>17960</v>
      </c>
      <c r="J268" s="49">
        <v>10.920311999999999</v>
      </c>
      <c r="K268" s="49">
        <v>196128.80351999999</v>
      </c>
      <c r="L268" s="57">
        <v>7040</v>
      </c>
      <c r="M268" s="49">
        <v>10.713900000000001</v>
      </c>
      <c r="N268" s="49">
        <v>75425.856</v>
      </c>
      <c r="O268" s="56">
        <v>271554.65951999999</v>
      </c>
      <c r="P268" s="35">
        <f>VLOOKUP(A268,'[1]midazolam SF'!$A$2:$M$272,13,0)</f>
        <v>3890</v>
      </c>
      <c r="Q268" s="47">
        <v>14.823352</v>
      </c>
      <c r="R268" s="34">
        <f t="shared" si="60"/>
        <v>57662.83928</v>
      </c>
      <c r="S268" s="50">
        <f>VLOOKUP(A268,'[1]atracurio 2.5 SF'!A267:M537,13,0)</f>
        <v>130</v>
      </c>
      <c r="T268" s="49">
        <v>10.192959999999999</v>
      </c>
      <c r="U268" s="54">
        <f t="shared" si="61"/>
        <v>1325.0847999999999</v>
      </c>
      <c r="V268" s="48">
        <f>VLOOKUP(A268,'[1]atracurio 5 SF'!A267:M537,13,0)</f>
        <v>170</v>
      </c>
      <c r="W268" s="47">
        <v>15.525040000000001</v>
      </c>
      <c r="X268" s="55">
        <f t="shared" si="62"/>
        <v>2639.2568000000001</v>
      </c>
      <c r="Y268" s="50">
        <f>VLOOKUP(A268,'[1]rocuronio SF'!A267:M537,13,0)</f>
        <v>1595</v>
      </c>
      <c r="Z268" s="49">
        <v>11.76314</v>
      </c>
      <c r="AA268" s="54">
        <f>Y268*Z268</f>
        <v>18762.208299999998</v>
      </c>
      <c r="AB268" s="31">
        <f t="shared" si="64"/>
        <v>351944.04869999998</v>
      </c>
      <c r="AC268" s="50">
        <f>VLOOKUP(A268,'[1]propofol framp 20 SF'!A266:V535,22,0)</f>
        <v>10900</v>
      </c>
      <c r="AD268" s="53">
        <v>8.8693000000000008</v>
      </c>
      <c r="AE268" s="49">
        <f>VLOOKUP('Relatório Compra Internacional '!A268,'[1]propofol framp 20 SF'!A267:X536,24,0)</f>
        <v>96675.37000000001</v>
      </c>
      <c r="AF268" s="46">
        <f t="shared" si="65"/>
        <v>368230.02951999998</v>
      </c>
      <c r="AG268" s="52">
        <v>3890</v>
      </c>
      <c r="AH268" s="47">
        <v>15.323912999999999</v>
      </c>
      <c r="AI268" s="47">
        <v>59610.021569999997</v>
      </c>
      <c r="AJ268" s="51">
        <f t="shared" si="66"/>
        <v>117272.86085</v>
      </c>
      <c r="AK268" s="50">
        <v>870</v>
      </c>
      <c r="AL268" s="49">
        <v>10.02177</v>
      </c>
      <c r="AM268" s="49">
        <v>8718.9398999999994</v>
      </c>
      <c r="AN268" s="46">
        <f t="shared" si="67"/>
        <v>10044.0247</v>
      </c>
      <c r="AO268" s="48">
        <v>510</v>
      </c>
      <c r="AP268" s="47">
        <v>15.75999</v>
      </c>
      <c r="AQ268" s="47">
        <v>8037.5949000000001</v>
      </c>
      <c r="AR268" s="46">
        <f t="shared" si="68"/>
        <v>10676.851699999999</v>
      </c>
      <c r="AS268" s="45">
        <f t="shared" si="69"/>
        <v>173041.92637</v>
      </c>
      <c r="AT268" s="74">
        <f t="shared" si="70"/>
        <v>524985.97506999993</v>
      </c>
      <c r="AU268" s="67">
        <f>VLOOKUP(A268,'[2]consolidado geral (2)'!$A$103:$AC$372,29,0)</f>
        <v>320</v>
      </c>
      <c r="AV268" s="47">
        <v>9.0511999999999997</v>
      </c>
      <c r="AW268" s="47">
        <f t="shared" si="71"/>
        <v>2896.384</v>
      </c>
      <c r="AX268" s="79">
        <f t="shared" si="72"/>
        <v>13573.235699999999</v>
      </c>
      <c r="AY268" s="76">
        <f t="shared" si="73"/>
        <v>2896.384</v>
      </c>
      <c r="AZ268" s="21">
        <f t="shared" si="74"/>
        <v>527882.35906999989</v>
      </c>
    </row>
    <row r="269" spans="1:52" ht="25.5" x14ac:dyDescent="0.25">
      <c r="A269" s="43">
        <v>9662561</v>
      </c>
      <c r="B269" s="43">
        <v>49150352002085</v>
      </c>
      <c r="C269" s="42" t="s">
        <v>14</v>
      </c>
      <c r="D269" s="60" t="s">
        <v>13</v>
      </c>
      <c r="E269" s="60" t="s">
        <v>13</v>
      </c>
      <c r="F269" s="60">
        <v>350550</v>
      </c>
      <c r="G269" s="60" t="s">
        <v>2</v>
      </c>
      <c r="H269" s="59" t="s">
        <v>9</v>
      </c>
      <c r="I269" s="58">
        <v>14370</v>
      </c>
      <c r="J269" s="49">
        <v>10.920311999999999</v>
      </c>
      <c r="K269" s="49">
        <v>156924.88343999998</v>
      </c>
      <c r="L269" s="57">
        <v>5624</v>
      </c>
      <c r="M269" s="49">
        <v>10.713900000000001</v>
      </c>
      <c r="N269" s="49">
        <v>60254.973600000005</v>
      </c>
      <c r="O269" s="56">
        <v>217179.85703999997</v>
      </c>
      <c r="P269" s="35">
        <f>VLOOKUP(A269,'[1]midazolam SF'!$A$2:$M$272,13,0)</f>
        <v>1040</v>
      </c>
      <c r="Q269" s="47">
        <v>14.823352</v>
      </c>
      <c r="R269" s="34">
        <f t="shared" si="60"/>
        <v>15416.28608</v>
      </c>
      <c r="S269" s="50">
        <f>VLOOKUP(A269,'[1]atracurio 2.5 SF'!A268:M538,13,0)</f>
        <v>0</v>
      </c>
      <c r="T269" s="49">
        <v>10.192959999999999</v>
      </c>
      <c r="U269" s="54">
        <f t="shared" si="61"/>
        <v>0</v>
      </c>
      <c r="V269" s="48">
        <f>VLOOKUP(A269,'[1]atracurio 5 SF'!A268:M538,13,0)</f>
        <v>0</v>
      </c>
      <c r="W269" s="47">
        <v>15.525040000000001</v>
      </c>
      <c r="X269" s="55">
        <f t="shared" si="62"/>
        <v>0</v>
      </c>
      <c r="Y269" s="50">
        <f>VLOOKUP(A269,'[1]rocuronio SF'!A268:M538,13,0)</f>
        <v>3110</v>
      </c>
      <c r="Z269" s="49">
        <v>11.76314</v>
      </c>
      <c r="AA269" s="54">
        <f>Y269*Z269</f>
        <v>36583.365400000002</v>
      </c>
      <c r="AB269" s="31">
        <f t="shared" si="64"/>
        <v>269179.50851999997</v>
      </c>
      <c r="AC269" s="50">
        <f>VLOOKUP(A269,'[1]propofol framp 20 SF'!A267:V536,22,0)</f>
        <v>8720</v>
      </c>
      <c r="AD269" s="53">
        <v>8.8693000000000008</v>
      </c>
      <c r="AE269" s="49">
        <f>VLOOKUP('Relatório Compra Internacional '!A269,'[1]propofol framp 20 SF'!A268:X537,24,0)</f>
        <v>77340.296000000002</v>
      </c>
      <c r="AF269" s="46">
        <f t="shared" si="65"/>
        <v>294520.15304</v>
      </c>
      <c r="AG269" s="52">
        <v>1040</v>
      </c>
      <c r="AH269" s="47">
        <v>15.323912999999999</v>
      </c>
      <c r="AI269" s="47">
        <v>15936.869519999998</v>
      </c>
      <c r="AJ269" s="51">
        <f t="shared" si="66"/>
        <v>31353.155599999998</v>
      </c>
      <c r="AK269" s="50">
        <v>0</v>
      </c>
      <c r="AL269" s="49">
        <v>10.02177</v>
      </c>
      <c r="AM269" s="49">
        <v>0</v>
      </c>
      <c r="AN269" s="46">
        <f t="shared" si="67"/>
        <v>0</v>
      </c>
      <c r="AO269" s="48">
        <v>0</v>
      </c>
      <c r="AP269" s="47">
        <v>15.75999</v>
      </c>
      <c r="AQ269" s="47">
        <v>0</v>
      </c>
      <c r="AR269" s="46">
        <f t="shared" si="68"/>
        <v>0</v>
      </c>
      <c r="AS269" s="45">
        <f t="shared" si="69"/>
        <v>93277.165519999995</v>
      </c>
      <c r="AT269" s="74">
        <f t="shared" si="70"/>
        <v>362456.67403999995</v>
      </c>
      <c r="AU269" s="67">
        <f>VLOOKUP(A269,'[2]consolidado geral (2)'!$A$103:$AC$372,29,0)</f>
        <v>0</v>
      </c>
      <c r="AV269" s="47">
        <v>9.0511999999999997</v>
      </c>
      <c r="AW269" s="47">
        <f t="shared" si="71"/>
        <v>0</v>
      </c>
      <c r="AX269" s="79">
        <f t="shared" si="72"/>
        <v>0</v>
      </c>
      <c r="AY269" s="76">
        <f t="shared" si="73"/>
        <v>0</v>
      </c>
      <c r="AZ269" s="21">
        <f t="shared" si="74"/>
        <v>362456.67403999995</v>
      </c>
    </row>
    <row r="270" spans="1:52" ht="25.5" x14ac:dyDescent="0.25">
      <c r="A270" s="43">
        <v>9680500</v>
      </c>
      <c r="B270" s="43">
        <v>45349461000960</v>
      </c>
      <c r="C270" s="42" t="s">
        <v>12</v>
      </c>
      <c r="D270" s="60" t="s">
        <v>11</v>
      </c>
      <c r="E270" s="60" t="s">
        <v>10</v>
      </c>
      <c r="F270" s="60">
        <v>351670</v>
      </c>
      <c r="G270" s="60" t="s">
        <v>2</v>
      </c>
      <c r="H270" s="59" t="s">
        <v>9</v>
      </c>
      <c r="I270" s="58">
        <v>300</v>
      </c>
      <c r="J270" s="49">
        <v>10.920311999999999</v>
      </c>
      <c r="K270" s="49">
        <v>3276.0935999999997</v>
      </c>
      <c r="L270" s="57">
        <v>115</v>
      </c>
      <c r="M270" s="49">
        <v>10.713900000000001</v>
      </c>
      <c r="N270" s="49">
        <v>1232.0985000000001</v>
      </c>
      <c r="O270" s="56">
        <v>4508.1921000000002</v>
      </c>
      <c r="P270" s="35">
        <f>VLOOKUP(A270,'[1]midazolam SF'!$A$2:$M$272,13,0)</f>
        <v>240</v>
      </c>
      <c r="Q270" s="47">
        <v>14.823352</v>
      </c>
      <c r="R270" s="34">
        <f t="shared" si="60"/>
        <v>3557.60448</v>
      </c>
      <c r="S270" s="50">
        <f>VLOOKUP(A270,'[1]atracurio 2.5 SF'!A269:M539,13,0)</f>
        <v>0</v>
      </c>
      <c r="T270" s="49">
        <v>10.192959999999999</v>
      </c>
      <c r="U270" s="54">
        <f t="shared" si="61"/>
        <v>0</v>
      </c>
      <c r="V270" s="48">
        <f>VLOOKUP(A270,'[1]atracurio 5 SF'!A269:M539,13,0)</f>
        <v>0</v>
      </c>
      <c r="W270" s="47">
        <v>15.525040000000001</v>
      </c>
      <c r="X270" s="55">
        <f t="shared" si="62"/>
        <v>0</v>
      </c>
      <c r="Y270" s="50">
        <f>VLOOKUP(A270,'[1]rocuronio SF'!A269:M539,13,0)</f>
        <v>160</v>
      </c>
      <c r="Z270" s="49">
        <v>11.76314</v>
      </c>
      <c r="AA270" s="54">
        <f t="shared" si="63"/>
        <v>1882.1024</v>
      </c>
      <c r="AB270" s="31">
        <f t="shared" si="64"/>
        <v>9947.8989799999999</v>
      </c>
      <c r="AC270" s="50">
        <f>VLOOKUP(A270,'[1]propofol framp 20 SF'!A268:V537,22,0)</f>
        <v>180</v>
      </c>
      <c r="AD270" s="53">
        <v>8.8693000000000008</v>
      </c>
      <c r="AE270" s="49">
        <f>VLOOKUP('Relatório Compra Internacional '!A270,'[1]propofol framp 20 SF'!A269:X538,24,0)</f>
        <v>1596.4740000000002</v>
      </c>
      <c r="AF270" s="46">
        <f t="shared" si="65"/>
        <v>6104.6661000000004</v>
      </c>
      <c r="AG270" s="52">
        <v>240</v>
      </c>
      <c r="AH270" s="47">
        <v>15.323912999999999</v>
      </c>
      <c r="AI270" s="47">
        <v>3677.7391199999997</v>
      </c>
      <c r="AJ270" s="51">
        <f t="shared" si="66"/>
        <v>7235.3436000000002</v>
      </c>
      <c r="AK270" s="50">
        <v>0</v>
      </c>
      <c r="AL270" s="49">
        <v>10.02177</v>
      </c>
      <c r="AM270" s="49">
        <v>0</v>
      </c>
      <c r="AN270" s="46">
        <f t="shared" si="67"/>
        <v>0</v>
      </c>
      <c r="AO270" s="48">
        <v>0</v>
      </c>
      <c r="AP270" s="47">
        <v>15.75999</v>
      </c>
      <c r="AQ270" s="47">
        <v>0</v>
      </c>
      <c r="AR270" s="46">
        <f t="shared" si="68"/>
        <v>0</v>
      </c>
      <c r="AS270" s="45">
        <f t="shared" si="69"/>
        <v>5274.2131200000003</v>
      </c>
      <c r="AT270" s="74">
        <f t="shared" si="70"/>
        <v>15222.1121</v>
      </c>
      <c r="AU270" s="67">
        <f>VLOOKUP(A270,'[2]consolidado geral (2)'!$A$103:$AC$372,29,0)</f>
        <v>0</v>
      </c>
      <c r="AV270" s="47">
        <v>9.0511999999999997</v>
      </c>
      <c r="AW270" s="47">
        <f t="shared" si="71"/>
        <v>0</v>
      </c>
      <c r="AX270" s="79">
        <f t="shared" si="72"/>
        <v>0</v>
      </c>
      <c r="AY270" s="76">
        <f t="shared" si="73"/>
        <v>0</v>
      </c>
      <c r="AZ270" s="21">
        <f t="shared" si="74"/>
        <v>15222.1121</v>
      </c>
    </row>
    <row r="271" spans="1:52" ht="38.25" x14ac:dyDescent="0.25">
      <c r="A271" s="43">
        <v>102792</v>
      </c>
      <c r="B271" s="62" t="s">
        <v>8</v>
      </c>
      <c r="C271" s="61" t="s">
        <v>7</v>
      </c>
      <c r="D271" s="60" t="s">
        <v>6</v>
      </c>
      <c r="E271" s="60" t="s">
        <v>5</v>
      </c>
      <c r="F271" s="60">
        <v>354850</v>
      </c>
      <c r="G271" s="60" t="s">
        <v>2</v>
      </c>
      <c r="H271" s="59" t="s">
        <v>1</v>
      </c>
      <c r="I271" s="58">
        <v>1795</v>
      </c>
      <c r="J271" s="49">
        <v>10.920311999999999</v>
      </c>
      <c r="K271" s="49">
        <v>19601.960039999998</v>
      </c>
      <c r="L271" s="57">
        <v>705</v>
      </c>
      <c r="M271" s="49">
        <v>10.713900000000001</v>
      </c>
      <c r="N271" s="49">
        <v>7553.2995000000001</v>
      </c>
      <c r="O271" s="56">
        <v>27155.259539999999</v>
      </c>
      <c r="P271" s="35">
        <f>VLOOKUP(A271,'[1]midazolam SF'!$A$2:$M$272,13,0)</f>
        <v>440</v>
      </c>
      <c r="Q271" s="47">
        <v>14.823352</v>
      </c>
      <c r="R271" s="34">
        <f t="shared" si="60"/>
        <v>6522.2748799999999</v>
      </c>
      <c r="S271" s="50">
        <f>VLOOKUP(A271,'[1]atracurio 2.5 SF'!A270:M540,13,0)</f>
        <v>700</v>
      </c>
      <c r="T271" s="49">
        <v>10.192959999999999</v>
      </c>
      <c r="U271" s="54">
        <f t="shared" si="61"/>
        <v>7135.0719999999992</v>
      </c>
      <c r="V271" s="48">
        <f>VLOOKUP(A271,'[1]atracurio 5 SF'!A270:M540,13,0)</f>
        <v>520</v>
      </c>
      <c r="W271" s="47">
        <v>15.525040000000001</v>
      </c>
      <c r="X271" s="55">
        <f t="shared" si="62"/>
        <v>8073.0208000000002</v>
      </c>
      <c r="Y271" s="50">
        <f>VLOOKUP(A271,'[1]rocuronio SF'!A270:M540,13,0)</f>
        <v>1120</v>
      </c>
      <c r="Z271" s="49">
        <v>11.76314</v>
      </c>
      <c r="AA271" s="54">
        <f t="shared" si="63"/>
        <v>13174.7168</v>
      </c>
      <c r="AB271" s="31">
        <f t="shared" si="64"/>
        <v>62060.344019999997</v>
      </c>
      <c r="AC271" s="50">
        <f>VLOOKUP(A271,'[1]propofol framp 20 SF'!A269:V538,22,0)</f>
        <v>1090</v>
      </c>
      <c r="AD271" s="53">
        <v>8.8693000000000008</v>
      </c>
      <c r="AE271" s="49">
        <f>VLOOKUP('Relatório Compra Internacional '!A271,'[1]propofol framp 20 SF'!A270:X539,24,0)</f>
        <v>9667.5370000000003</v>
      </c>
      <c r="AF271" s="46">
        <f t="shared" si="65"/>
        <v>36822.796539999996</v>
      </c>
      <c r="AG271" s="52">
        <v>440</v>
      </c>
      <c r="AH271" s="47">
        <v>15.323912999999999</v>
      </c>
      <c r="AI271" s="47">
        <v>6742.5217199999997</v>
      </c>
      <c r="AJ271" s="51">
        <f t="shared" si="66"/>
        <v>13264.7966</v>
      </c>
      <c r="AK271" s="50">
        <v>4700</v>
      </c>
      <c r="AL271" s="49">
        <v>10.02177</v>
      </c>
      <c r="AM271" s="49">
        <v>47102.319000000003</v>
      </c>
      <c r="AN271" s="46">
        <f t="shared" si="67"/>
        <v>54237.391000000003</v>
      </c>
      <c r="AO271" s="48">
        <v>1520</v>
      </c>
      <c r="AP271" s="47">
        <v>15.75999</v>
      </c>
      <c r="AQ271" s="47">
        <v>23955.184799999999</v>
      </c>
      <c r="AR271" s="46">
        <f t="shared" si="68"/>
        <v>32028.205600000001</v>
      </c>
      <c r="AS271" s="45">
        <f t="shared" si="69"/>
        <v>87467.562520000007</v>
      </c>
      <c r="AT271" s="74">
        <f t="shared" si="70"/>
        <v>149527.90654</v>
      </c>
      <c r="AU271" s="67">
        <f>VLOOKUP(A271,'[2]consolidado geral (2)'!$A$103:$AC$372,29,0)</f>
        <v>960</v>
      </c>
      <c r="AV271" s="47">
        <v>9.0511999999999997</v>
      </c>
      <c r="AW271" s="47">
        <f t="shared" si="71"/>
        <v>8689.152</v>
      </c>
      <c r="AX271" s="79">
        <f t="shared" si="72"/>
        <v>40717.357600000003</v>
      </c>
      <c r="AY271" s="76">
        <f t="shared" si="73"/>
        <v>8689.152</v>
      </c>
      <c r="AZ271" s="21">
        <f t="shared" si="74"/>
        <v>158217.05854</v>
      </c>
    </row>
    <row r="272" spans="1:52" ht="51.75" thickBot="1" x14ac:dyDescent="0.3">
      <c r="A272" s="44">
        <v>605107</v>
      </c>
      <c r="B272" s="43">
        <v>10857726000107</v>
      </c>
      <c r="C272" s="42" t="s">
        <v>4</v>
      </c>
      <c r="D272" s="40" t="s">
        <v>3</v>
      </c>
      <c r="E272" s="41" t="s">
        <v>3</v>
      </c>
      <c r="F272" s="40">
        <v>355220</v>
      </c>
      <c r="G272" s="40" t="s">
        <v>2</v>
      </c>
      <c r="H272" s="39" t="s">
        <v>1</v>
      </c>
      <c r="I272" s="38">
        <v>5985</v>
      </c>
      <c r="J272" s="26">
        <v>10.920311999999999</v>
      </c>
      <c r="K272" s="26">
        <v>65358.067319999995</v>
      </c>
      <c r="L272" s="37">
        <v>2345</v>
      </c>
      <c r="M272" s="26">
        <v>10.713900000000001</v>
      </c>
      <c r="N272" s="26">
        <v>25124.095500000003</v>
      </c>
      <c r="O272" s="36">
        <v>90482.162819999998</v>
      </c>
      <c r="P272" s="35">
        <f>VLOOKUP(A272,'[1]midazolam SF'!$A$2:$M$272,13,0)</f>
        <v>1940</v>
      </c>
      <c r="Q272" s="24">
        <v>14.823352</v>
      </c>
      <c r="R272" s="34">
        <f t="shared" si="60"/>
        <v>28757.302879999999</v>
      </c>
      <c r="S272" s="27">
        <f>VLOOKUP(A272,'[1]atracurio 2.5 SF'!A271:M541,13,0)</f>
        <v>0</v>
      </c>
      <c r="T272" s="26">
        <v>10.192959999999999</v>
      </c>
      <c r="U272" s="32">
        <f t="shared" si="61"/>
        <v>0</v>
      </c>
      <c r="V272" s="25">
        <f>VLOOKUP(A272,'[1]atracurio 5 SF'!A271:M541,13,0)</f>
        <v>210</v>
      </c>
      <c r="W272" s="24">
        <v>15.525040000000001</v>
      </c>
      <c r="X272" s="33">
        <f t="shared" si="62"/>
        <v>3260.2584000000002</v>
      </c>
      <c r="Y272" s="27">
        <f>VLOOKUP(A272,'[1]rocuronio SF'!A271:M541,13,0)</f>
        <v>385</v>
      </c>
      <c r="Z272" s="26">
        <v>11.76314</v>
      </c>
      <c r="AA272" s="32">
        <f t="shared" si="63"/>
        <v>4528.8089</v>
      </c>
      <c r="AB272" s="31">
        <f t="shared" si="64"/>
        <v>127028.53300000001</v>
      </c>
      <c r="AC272" s="27">
        <f>VLOOKUP(A272,'[1]propofol framp 20 SF'!A270:V539,22,0)</f>
        <v>3640</v>
      </c>
      <c r="AD272" s="30">
        <v>8.8693000000000008</v>
      </c>
      <c r="AE272" s="26">
        <f>VLOOKUP('Relatório Compra Internacional '!A272,'[1]propofol framp 20 SF'!A271:X540,24,0)</f>
        <v>32284.252000000004</v>
      </c>
      <c r="AF272" s="23">
        <f t="shared" si="65"/>
        <v>122766.41482000001</v>
      </c>
      <c r="AG272" s="29">
        <v>1940</v>
      </c>
      <c r="AH272" s="24">
        <v>15.323912999999999</v>
      </c>
      <c r="AI272" s="24">
        <v>29728.391219999998</v>
      </c>
      <c r="AJ272" s="28">
        <f t="shared" si="66"/>
        <v>58485.694099999993</v>
      </c>
      <c r="AK272" s="27">
        <v>0</v>
      </c>
      <c r="AL272" s="26">
        <v>10.02177</v>
      </c>
      <c r="AM272" s="26">
        <v>0</v>
      </c>
      <c r="AN272" s="23">
        <f t="shared" si="67"/>
        <v>0</v>
      </c>
      <c r="AO272" s="25">
        <v>610</v>
      </c>
      <c r="AP272" s="24">
        <v>15.75999</v>
      </c>
      <c r="AQ272" s="24">
        <v>9613.5938999999998</v>
      </c>
      <c r="AR272" s="23">
        <f t="shared" si="68"/>
        <v>12873.8523</v>
      </c>
      <c r="AS272" s="22">
        <f t="shared" si="69"/>
        <v>71626.237120000005</v>
      </c>
      <c r="AT272" s="74">
        <f t="shared" si="70"/>
        <v>198654.77012</v>
      </c>
      <c r="AU272" s="67">
        <f>VLOOKUP(A272,'[2]consolidado geral (2)'!$A$103:$AC$372,29,0)</f>
        <v>380</v>
      </c>
      <c r="AV272" s="47">
        <v>9.0511999999999997</v>
      </c>
      <c r="AW272" s="47">
        <f t="shared" si="71"/>
        <v>3439.4559999999997</v>
      </c>
      <c r="AX272" s="79">
        <f t="shared" si="72"/>
        <v>16313.308300000001</v>
      </c>
      <c r="AY272" s="76">
        <f t="shared" si="73"/>
        <v>3439.4559999999997</v>
      </c>
      <c r="AZ272" s="21">
        <f t="shared" si="74"/>
        <v>202094.22612000001</v>
      </c>
    </row>
    <row r="273" spans="1:52" ht="12.75" customHeight="1" thickBot="1" x14ac:dyDescent="0.3">
      <c r="A273" s="20" t="s">
        <v>0</v>
      </c>
      <c r="B273" s="19"/>
      <c r="C273" s="19"/>
      <c r="D273" s="18"/>
      <c r="E273" s="17"/>
      <c r="F273" s="17"/>
      <c r="G273" s="17"/>
      <c r="H273" s="17"/>
      <c r="I273" s="17"/>
      <c r="J273" s="17"/>
      <c r="K273" s="14">
        <f>SUM(K3:K272)</f>
        <v>4392771.9441839987</v>
      </c>
      <c r="L273" s="16"/>
      <c r="M273" s="15"/>
      <c r="N273" s="14">
        <f>SUM(N3:N272)</f>
        <v>1689035.6210999994</v>
      </c>
      <c r="O273" s="14">
        <f>SUM(O3:O272)</f>
        <v>6081807.5652840007</v>
      </c>
      <c r="P273" s="13"/>
      <c r="Q273" s="13"/>
      <c r="R273" s="14">
        <f>SUM(R3:R272)</f>
        <v>3039676.5611200007</v>
      </c>
      <c r="S273" s="13"/>
      <c r="T273" s="13"/>
      <c r="U273" s="14">
        <f>SUM(U3:U272)</f>
        <v>635480.09119999956</v>
      </c>
      <c r="V273" s="13"/>
      <c r="W273" s="13"/>
      <c r="X273" s="14">
        <f>SUM(X3:X272)</f>
        <v>1200039.0168800007</v>
      </c>
      <c r="Y273" s="13"/>
      <c r="Z273" s="13"/>
      <c r="AA273" s="78">
        <f>SUM(AA3:AA272)</f>
        <v>1498800.4830999989</v>
      </c>
      <c r="AB273" s="12">
        <f>SUM(AB3:AB272)</f>
        <v>12455803.717583993</v>
      </c>
      <c r="AC273" s="9"/>
      <c r="AD273" s="9"/>
      <c r="AE273" s="10">
        <f>SUM(AE3:AE272)</f>
        <v>2169288.8711999995</v>
      </c>
      <c r="AF273" s="9"/>
      <c r="AG273" s="9"/>
      <c r="AH273" s="9"/>
      <c r="AI273" s="10">
        <f>SUM(AI3:AI272)</f>
        <v>3136743.6954480004</v>
      </c>
      <c r="AJ273" s="9"/>
      <c r="AK273" s="9"/>
      <c r="AL273" s="9"/>
      <c r="AM273" s="10">
        <f>SUM(AM3:AM272)</f>
        <v>4174337.7927900022</v>
      </c>
      <c r="AN273" s="9"/>
      <c r="AO273" s="9"/>
      <c r="AP273" s="11"/>
      <c r="AQ273" s="10">
        <f>SUM(AQ3:AQ272)</f>
        <v>3538259.5949099986</v>
      </c>
      <c r="AR273" s="9"/>
      <c r="AS273" s="8">
        <f>SUM(AS3:AS272)</f>
        <v>13018629.954347996</v>
      </c>
      <c r="AT273" s="7">
        <f>SUM(AT3:AT272)</f>
        <v>25474433.671931993</v>
      </c>
      <c r="AU273" s="67"/>
      <c r="AV273" s="47"/>
      <c r="AW273" s="75">
        <f>SUM(AW3:AW272)</f>
        <v>1257347.4480000001</v>
      </c>
      <c r="AX273" s="47"/>
      <c r="AY273" s="77">
        <f>SUM(AY3:AY272)</f>
        <v>1257347.4480000001</v>
      </c>
      <c r="AZ273" s="21">
        <f>SUM(AZ3:AZ272)</f>
        <v>26731781.119931992</v>
      </c>
    </row>
    <row r="274" spans="1:52" ht="13.5" thickBot="1" x14ac:dyDescent="0.3">
      <c r="F274" s="17"/>
      <c r="K274" s="6"/>
      <c r="AP274" s="5"/>
    </row>
    <row r="275" spans="1:52" x14ac:dyDescent="0.25">
      <c r="AP275" s="5"/>
    </row>
    <row r="276" spans="1:52" x14ac:dyDescent="0.25">
      <c r="AP276" s="5"/>
      <c r="AY276" s="6"/>
    </row>
    <row r="277" spans="1:52" x14ac:dyDescent="0.25">
      <c r="AP277" s="5"/>
    </row>
    <row r="278" spans="1:52" x14ac:dyDescent="0.25">
      <c r="AP278" s="5"/>
    </row>
    <row r="279" spans="1:52" x14ac:dyDescent="0.25">
      <c r="AP279" s="5"/>
    </row>
    <row r="280" spans="1:52" x14ac:dyDescent="0.25">
      <c r="AP280" s="5"/>
    </row>
    <row r="281" spans="1:52" x14ac:dyDescent="0.25">
      <c r="AP281" s="5"/>
    </row>
    <row r="282" spans="1:52" x14ac:dyDescent="0.25">
      <c r="AP282" s="5"/>
    </row>
    <row r="283" spans="1:52" x14ac:dyDescent="0.25">
      <c r="AP283" s="5"/>
    </row>
    <row r="284" spans="1:52" x14ac:dyDescent="0.25">
      <c r="AP284" s="5"/>
    </row>
    <row r="285" spans="1:52" x14ac:dyDescent="0.25">
      <c r="AP285" s="5"/>
    </row>
    <row r="286" spans="1:52" x14ac:dyDescent="0.25">
      <c r="AP286" s="5"/>
    </row>
    <row r="287" spans="1:52" x14ac:dyDescent="0.25">
      <c r="AP287" s="5"/>
    </row>
    <row r="288" spans="1:52" x14ac:dyDescent="0.25">
      <c r="AP288" s="5"/>
    </row>
    <row r="289" spans="42:42" x14ac:dyDescent="0.25">
      <c r="AP289" s="5"/>
    </row>
    <row r="290" spans="42:42" x14ac:dyDescent="0.25">
      <c r="AP290" s="5"/>
    </row>
    <row r="291" spans="42:42" x14ac:dyDescent="0.25">
      <c r="AP291" s="5"/>
    </row>
    <row r="292" spans="42:42" x14ac:dyDescent="0.25">
      <c r="AP292" s="5"/>
    </row>
    <row r="293" spans="42:42" x14ac:dyDescent="0.25">
      <c r="AP293" s="5"/>
    </row>
    <row r="294" spans="42:42" x14ac:dyDescent="0.25">
      <c r="AP294" s="5"/>
    </row>
    <row r="295" spans="42:42" x14ac:dyDescent="0.25">
      <c r="AP295" s="5"/>
    </row>
    <row r="296" spans="42:42" x14ac:dyDescent="0.25">
      <c r="AP296" s="5"/>
    </row>
    <row r="297" spans="42:42" x14ac:dyDescent="0.25">
      <c r="AP297" s="5"/>
    </row>
    <row r="298" spans="42:42" x14ac:dyDescent="0.25">
      <c r="AP298" s="5"/>
    </row>
    <row r="299" spans="42:42" x14ac:dyDescent="0.25">
      <c r="AP299" s="5"/>
    </row>
    <row r="300" spans="42:42" x14ac:dyDescent="0.25">
      <c r="AP300" s="5"/>
    </row>
    <row r="301" spans="42:42" x14ac:dyDescent="0.25">
      <c r="AP301" s="5"/>
    </row>
    <row r="302" spans="42:42" x14ac:dyDescent="0.25">
      <c r="AP302" s="5"/>
    </row>
    <row r="303" spans="42:42" x14ac:dyDescent="0.25">
      <c r="AP303" s="5"/>
    </row>
    <row r="304" spans="42:42" x14ac:dyDescent="0.25">
      <c r="AP304" s="5"/>
    </row>
    <row r="305" spans="42:42" x14ac:dyDescent="0.25">
      <c r="AP305" s="5"/>
    </row>
    <row r="306" spans="42:42" x14ac:dyDescent="0.25">
      <c r="AP306" s="5"/>
    </row>
    <row r="307" spans="42:42" x14ac:dyDescent="0.25">
      <c r="AP307" s="5"/>
    </row>
    <row r="308" spans="42:42" x14ac:dyDescent="0.25">
      <c r="AP308" s="5"/>
    </row>
    <row r="309" spans="42:42" x14ac:dyDescent="0.25">
      <c r="AP309" s="5"/>
    </row>
    <row r="310" spans="42:42" x14ac:dyDescent="0.25">
      <c r="AP310" s="5"/>
    </row>
    <row r="311" spans="42:42" x14ac:dyDescent="0.25">
      <c r="AP311" s="5"/>
    </row>
    <row r="312" spans="42:42" x14ac:dyDescent="0.25">
      <c r="AP312" s="5"/>
    </row>
    <row r="313" spans="42:42" x14ac:dyDescent="0.25">
      <c r="AP313" s="5"/>
    </row>
    <row r="314" spans="42:42" x14ac:dyDescent="0.25">
      <c r="AP314" s="5"/>
    </row>
    <row r="315" spans="42:42" x14ac:dyDescent="0.25">
      <c r="AP315" s="5"/>
    </row>
    <row r="316" spans="42:42" x14ac:dyDescent="0.25">
      <c r="AP316" s="5"/>
    </row>
    <row r="317" spans="42:42" x14ac:dyDescent="0.25">
      <c r="AP317" s="5"/>
    </row>
    <row r="318" spans="42:42" x14ac:dyDescent="0.25">
      <c r="AP318" s="5"/>
    </row>
    <row r="319" spans="42:42" x14ac:dyDescent="0.25">
      <c r="AP319" s="5"/>
    </row>
    <row r="320" spans="42:42" x14ac:dyDescent="0.25">
      <c r="AP320" s="5"/>
    </row>
    <row r="321" spans="42:42" x14ac:dyDescent="0.25">
      <c r="AP321" s="5"/>
    </row>
    <row r="322" spans="42:42" x14ac:dyDescent="0.25">
      <c r="AP322" s="5"/>
    </row>
    <row r="323" spans="42:42" x14ac:dyDescent="0.25">
      <c r="AP323" s="5"/>
    </row>
    <row r="324" spans="42:42" x14ac:dyDescent="0.25">
      <c r="AP324" s="5"/>
    </row>
    <row r="325" spans="42:42" x14ac:dyDescent="0.25">
      <c r="AP325" s="5"/>
    </row>
    <row r="326" spans="42:42" x14ac:dyDescent="0.25">
      <c r="AP326" s="5"/>
    </row>
    <row r="327" spans="42:42" x14ac:dyDescent="0.25">
      <c r="AP327" s="5"/>
    </row>
    <row r="328" spans="42:42" x14ac:dyDescent="0.25">
      <c r="AP328" s="5"/>
    </row>
    <row r="329" spans="42:42" x14ac:dyDescent="0.25">
      <c r="AP329" s="5"/>
    </row>
    <row r="330" spans="42:42" x14ac:dyDescent="0.25">
      <c r="AP330" s="5"/>
    </row>
    <row r="331" spans="42:42" x14ac:dyDescent="0.25">
      <c r="AP331" s="5"/>
    </row>
    <row r="332" spans="42:42" x14ac:dyDescent="0.25">
      <c r="AP332" s="5"/>
    </row>
    <row r="333" spans="42:42" x14ac:dyDescent="0.25">
      <c r="AP333" s="5"/>
    </row>
    <row r="334" spans="42:42" x14ac:dyDescent="0.25">
      <c r="AP334" s="5"/>
    </row>
    <row r="335" spans="42:42" x14ac:dyDescent="0.25">
      <c r="AP335" s="5"/>
    </row>
    <row r="336" spans="42:42" x14ac:dyDescent="0.25">
      <c r="AP336" s="5"/>
    </row>
    <row r="337" spans="42:42" x14ac:dyDescent="0.25">
      <c r="AP337" s="5"/>
    </row>
    <row r="338" spans="42:42" x14ac:dyDescent="0.25">
      <c r="AP338" s="5"/>
    </row>
    <row r="339" spans="42:42" x14ac:dyDescent="0.25">
      <c r="AP339" s="5"/>
    </row>
    <row r="340" spans="42:42" x14ac:dyDescent="0.25">
      <c r="AP340" s="5"/>
    </row>
    <row r="341" spans="42:42" x14ac:dyDescent="0.25">
      <c r="AP341" s="5"/>
    </row>
    <row r="342" spans="42:42" x14ac:dyDescent="0.25">
      <c r="AP342" s="5"/>
    </row>
    <row r="343" spans="42:42" x14ac:dyDescent="0.25">
      <c r="AP343" s="5"/>
    </row>
    <row r="344" spans="42:42" x14ac:dyDescent="0.25">
      <c r="AP344" s="5"/>
    </row>
    <row r="345" spans="42:42" x14ac:dyDescent="0.25">
      <c r="AP345" s="5"/>
    </row>
    <row r="346" spans="42:42" x14ac:dyDescent="0.25">
      <c r="AP346" s="5"/>
    </row>
    <row r="347" spans="42:42" x14ac:dyDescent="0.25">
      <c r="AP347" s="5"/>
    </row>
    <row r="348" spans="42:42" x14ac:dyDescent="0.25">
      <c r="AP348" s="5"/>
    </row>
    <row r="349" spans="42:42" x14ac:dyDescent="0.25">
      <c r="AP349" s="5"/>
    </row>
    <row r="350" spans="42:42" x14ac:dyDescent="0.25">
      <c r="AP350" s="5"/>
    </row>
    <row r="351" spans="42:42" x14ac:dyDescent="0.25">
      <c r="AP351" s="5"/>
    </row>
    <row r="352" spans="42:42" x14ac:dyDescent="0.25">
      <c r="AP352" s="5"/>
    </row>
    <row r="353" spans="42:42" x14ac:dyDescent="0.25">
      <c r="AP353" s="5"/>
    </row>
    <row r="354" spans="42:42" x14ac:dyDescent="0.25">
      <c r="AP354" s="5"/>
    </row>
    <row r="355" spans="42:42" x14ac:dyDescent="0.25">
      <c r="AP355" s="5"/>
    </row>
    <row r="356" spans="42:42" x14ac:dyDescent="0.25">
      <c r="AP356" s="5"/>
    </row>
    <row r="357" spans="42:42" x14ac:dyDescent="0.25">
      <c r="AP357" s="5"/>
    </row>
    <row r="358" spans="42:42" x14ac:dyDescent="0.25">
      <c r="AP358" s="5"/>
    </row>
    <row r="359" spans="42:42" x14ac:dyDescent="0.25">
      <c r="AP359" s="5"/>
    </row>
    <row r="360" spans="42:42" x14ac:dyDescent="0.25">
      <c r="AP360" s="5"/>
    </row>
    <row r="361" spans="42:42" x14ac:dyDescent="0.25">
      <c r="AP361" s="5"/>
    </row>
    <row r="362" spans="42:42" x14ac:dyDescent="0.25">
      <c r="AP362" s="5"/>
    </row>
    <row r="363" spans="42:42" x14ac:dyDescent="0.25">
      <c r="AP363" s="5"/>
    </row>
    <row r="364" spans="42:42" x14ac:dyDescent="0.25">
      <c r="AP364" s="5"/>
    </row>
    <row r="365" spans="42:42" x14ac:dyDescent="0.25">
      <c r="AP365" s="5"/>
    </row>
    <row r="366" spans="42:42" x14ac:dyDescent="0.25">
      <c r="AP366" s="5"/>
    </row>
    <row r="367" spans="42:42" x14ac:dyDescent="0.25">
      <c r="AP367" s="5"/>
    </row>
    <row r="368" spans="42:42" x14ac:dyDescent="0.25">
      <c r="AP368" s="5"/>
    </row>
    <row r="369" spans="42:42" x14ac:dyDescent="0.25">
      <c r="AP369" s="5"/>
    </row>
    <row r="370" spans="42:42" x14ac:dyDescent="0.25">
      <c r="AP370" s="5"/>
    </row>
    <row r="371" spans="42:42" x14ac:dyDescent="0.25">
      <c r="AP371" s="5"/>
    </row>
  </sheetData>
  <sheetProtection password="9634" sheet="1" objects="1" scenarios="1"/>
  <autoFilter ref="A1:AZ273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8" showButton="0"/>
    <filterColumn colId="19" showButton="0"/>
    <filterColumn colId="21" showButton="0"/>
    <filterColumn colId="22" showButton="0"/>
    <filterColumn colId="24" showButton="0"/>
    <filterColumn colId="25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6" showButton="0"/>
    <filterColumn colId="47" showButton="0"/>
    <filterColumn colId="48" showButton="0"/>
  </autoFilter>
  <mergeCells count="23">
    <mergeCell ref="AZ1:AZ2"/>
    <mergeCell ref="AU1:AX1"/>
    <mergeCell ref="P1:R1"/>
    <mergeCell ref="S1:U1"/>
    <mergeCell ref="V1:X1"/>
    <mergeCell ref="AO1:AR1"/>
    <mergeCell ref="AY1:AY2"/>
    <mergeCell ref="AT1:AT2"/>
    <mergeCell ref="AS1:AS2"/>
    <mergeCell ref="AC1:AF1"/>
    <mergeCell ref="AG1:AJ1"/>
    <mergeCell ref="AK1:AN1"/>
    <mergeCell ref="F1:F2"/>
    <mergeCell ref="AB1:AB2"/>
    <mergeCell ref="A1:A2"/>
    <mergeCell ref="B1:B2"/>
    <mergeCell ref="C1:C2"/>
    <mergeCell ref="D1:D2"/>
    <mergeCell ref="E1:E2"/>
    <mergeCell ref="Y1:AA1"/>
    <mergeCell ref="G1:G2"/>
    <mergeCell ref="H1:H2"/>
    <mergeCell ref="I1:O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Compra Internacional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u_farmacia</dc:creator>
  <cp:lastModifiedBy>Geuza Ramos Rodrigues</cp:lastModifiedBy>
  <dcterms:created xsi:type="dcterms:W3CDTF">2021-09-23T22:06:50Z</dcterms:created>
  <dcterms:modified xsi:type="dcterms:W3CDTF">2021-10-21T21:05:32Z</dcterms:modified>
</cp:coreProperties>
</file>