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5480" windowHeight="6375" activeTab="1"/>
  </bookViews>
  <sheets>
    <sheet name="Cronograma" sheetId="1" r:id="rId1"/>
    <sheet name="Planilha" sheetId="2" r:id="rId2"/>
    <sheet name="PesqMercado" sheetId="3" r:id="rId3"/>
  </sheets>
  <definedNames>
    <definedName name="_xlfn.PERCENTRANK.EXC" hidden="1">#NAME?</definedName>
    <definedName name="_xlfn.PERCENTRANK.INC" hidden="1">#NAME?</definedName>
    <definedName name="_xlnm.Print_Area" localSheetId="0">'Cronograma'!$A$1:$G$36</definedName>
    <definedName name="_xlnm.Print_Area" localSheetId="2">'PesqMercado'!$A$1:$C$34</definedName>
    <definedName name="_xlnm.Print_Area" localSheetId="1">'Planilha'!$A$1:$C$35</definedName>
    <definedName name="_xlnm.Print_Titles" localSheetId="1">'Planilha'!$2:$15</definedName>
  </definedNames>
  <calcPr fullCalcOnLoad="1"/>
</workbook>
</file>

<file path=xl/sharedStrings.xml><?xml version="1.0" encoding="utf-8"?>
<sst xmlns="http://schemas.openxmlformats.org/spreadsheetml/2006/main" count="82" uniqueCount="60">
  <si>
    <t>GRUPO TÉCNICO DE EDIFICAÇÕES</t>
  </si>
  <si>
    <t>ITEM</t>
  </si>
  <si>
    <t>LOCAL:</t>
  </si>
  <si>
    <t xml:space="preserve">Item </t>
  </si>
  <si>
    <t>Descrição dos Serviços</t>
  </si>
  <si>
    <t>Valor Total</t>
  </si>
  <si>
    <t>SECRETARIA DE ESTADO DA SAÚDE</t>
  </si>
  <si>
    <t>COORDENADORIA GERAL DE ADMINISTRAÇÃO</t>
  </si>
  <si>
    <t>Mês 1</t>
  </si>
  <si>
    <t>Mês 2</t>
  </si>
  <si>
    <t>Mês 3</t>
  </si>
  <si>
    <t>PLANILHA ORÇAMENTÁRIA</t>
  </si>
  <si>
    <t>OBJETO:</t>
  </si>
  <si>
    <t>VALOR</t>
  </si>
  <si>
    <t>CRONOGRAMA FÍSICO-FINANCEIRO</t>
  </si>
  <si>
    <t>VALOR MÉDIO</t>
  </si>
  <si>
    <t>EMPRESAS</t>
  </si>
  <si>
    <t>PESQUISA DE MERCADO</t>
  </si>
  <si>
    <t>Mês 4</t>
  </si>
  <si>
    <t>TOTAL MENSAL</t>
  </si>
  <si>
    <t>TOTAL ACUMULADO</t>
  </si>
  <si>
    <t>Item</t>
  </si>
  <si>
    <t xml:space="preserve">TOTAL </t>
  </si>
  <si>
    <t>Arkhitektôn Associados Ltda</t>
  </si>
  <si>
    <t>Nean Arquitetura e Design</t>
  </si>
  <si>
    <t>Ante Projeto</t>
  </si>
  <si>
    <t>Projetos Legais</t>
  </si>
  <si>
    <t>Projetos Básicos, Memoriais Descritivos e Planilha</t>
  </si>
  <si>
    <t>Serviços Preliminares</t>
  </si>
  <si>
    <t>1.1</t>
  </si>
  <si>
    <t>1.3</t>
  </si>
  <si>
    <t>2.2</t>
  </si>
  <si>
    <t>2.1</t>
  </si>
  <si>
    <t>Projeto e Memorial para aprovação na Vigilância Sanitária</t>
  </si>
  <si>
    <t>Projeto para aprovação no Corpo de Bombeiros</t>
  </si>
  <si>
    <t>2.3</t>
  </si>
  <si>
    <t>Projetos Básicos, Memoriais e Planilha</t>
  </si>
  <si>
    <t>Projetos Básicos (Plantas, Cortes e Detalhes)</t>
  </si>
  <si>
    <t>Memoriais Descritivos</t>
  </si>
  <si>
    <t>3.1</t>
  </si>
  <si>
    <t>3.2</t>
  </si>
  <si>
    <t>3.3</t>
  </si>
  <si>
    <t>Planilha orçamentária (composições, memorias de cálculo, cronograma físico financeiro, planilha resumo, ART/RRT)</t>
  </si>
  <si>
    <t>1.4</t>
  </si>
  <si>
    <t>Emisão de ART e/ou RRT</t>
  </si>
  <si>
    <t>Protocolos e Acompanhamento</t>
  </si>
  <si>
    <t>Pesquisa de mercado - Abril/2019</t>
  </si>
  <si>
    <t>Fonte de Preços: Pesquisa de mercado - Abril/2019</t>
  </si>
  <si>
    <t>Ante Projeto (Plantas e Cortes)</t>
  </si>
  <si>
    <t>calculadora</t>
  </si>
  <si>
    <t>C+A Arquitetura e Interiores</t>
  </si>
  <si>
    <t>Laboratório de Arquitetura Brasileira</t>
  </si>
  <si>
    <t>Laudo Estrutural</t>
  </si>
  <si>
    <t>PROJETOS BÁSICOS - HOSPITAL GERAL JESUS TEIXEIRA DA COSTA,135</t>
  </si>
  <si>
    <t>AV. MIGUEL ACHIOLE DA FONSECA, 135 GUAIANASES - S.P.</t>
  </si>
  <si>
    <t>PROJETOS BÁSICOS - HOSPITAL GERAL JESUS TEIXEIRA DA COSTA</t>
  </si>
  <si>
    <t>AV. MIGUEL ACHIOLE DA FONSECA, 135  GUAIANASES - S.P.</t>
  </si>
  <si>
    <t>CPOS  CIA PAULISTA DE OBRAS E SERVIÇOS</t>
  </si>
  <si>
    <t xml:space="preserve">VALOR </t>
  </si>
  <si>
    <t>PROPOSTA NÃO CONSIDERADO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</si>
</sst>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0.000%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1" fontId="0" fillId="0" borderId="0" xfId="0" applyNumberForma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 wrapText="1"/>
    </xf>
    <xf numFmtId="171" fontId="0" fillId="0" borderId="0" xfId="45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71" fontId="0" fillId="0" borderId="0" xfId="45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 horizontal="justify"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>
      <alignment/>
    </xf>
    <xf numFmtId="4" fontId="5" fillId="4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171" fontId="5" fillId="0" borderId="15" xfId="0" applyNumberFormat="1" applyFont="1" applyBorder="1" applyAlignment="1" applyProtection="1">
      <alignment horizontal="center" vertical="center"/>
      <protection hidden="1"/>
    </xf>
    <xf numFmtId="171" fontId="5" fillId="0" borderId="16" xfId="0" applyNumberFormat="1" applyFont="1" applyBorder="1" applyAlignment="1" applyProtection="1">
      <alignment horizontal="center" vertical="center"/>
      <protection hidden="1"/>
    </xf>
    <xf numFmtId="43" fontId="0" fillId="0" borderId="10" xfId="0" applyNumberFormat="1" applyBorder="1" applyAlignment="1" applyProtection="1">
      <alignment horizontal="center"/>
      <protection hidden="1"/>
    </xf>
    <xf numFmtId="0" fontId="2" fillId="10" borderId="1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4" borderId="21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4" fontId="7" fillId="0" borderId="16" xfId="0" applyNumberFormat="1" applyFont="1" applyBorder="1" applyAlignment="1">
      <alignment/>
    </xf>
    <xf numFmtId="4" fontId="7" fillId="0" borderId="22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71" fontId="5" fillId="0" borderId="16" xfId="0" applyNumberFormat="1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71" fontId="5" fillId="0" borderId="15" xfId="0" applyNumberFormat="1" applyFont="1" applyBorder="1" applyAlignment="1" applyProtection="1">
      <alignment vertical="center"/>
      <protection hidden="1"/>
    </xf>
    <xf numFmtId="171" fontId="0" fillId="0" borderId="0" xfId="45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71" fontId="5" fillId="0" borderId="25" xfId="0" applyNumberFormat="1" applyFont="1" applyBorder="1" applyAlignment="1" applyProtection="1">
      <alignment vertical="center"/>
      <protection hidden="1"/>
    </xf>
    <xf numFmtId="0" fontId="5" fillId="6" borderId="26" xfId="0" applyFont="1" applyFill="1" applyBorder="1" applyAlignment="1" applyProtection="1">
      <alignment vertical="center"/>
      <protection hidden="1"/>
    </xf>
    <xf numFmtId="4" fontId="5" fillId="6" borderId="27" xfId="0" applyNumberFormat="1" applyFont="1" applyFill="1" applyBorder="1" applyAlignment="1">
      <alignment vertical="center"/>
    </xf>
    <xf numFmtId="0" fontId="5" fillId="0" borderId="28" xfId="0" applyFont="1" applyBorder="1" applyAlignment="1" applyProtection="1">
      <alignment horizontal="left" vertical="center" wrapText="1"/>
      <protection hidden="1"/>
    </xf>
    <xf numFmtId="0" fontId="0" fillId="0" borderId="29" xfId="0" applyFont="1" applyBorder="1" applyAlignment="1">
      <alignment/>
    </xf>
    <xf numFmtId="0" fontId="2" fillId="10" borderId="12" xfId="0" applyFont="1" applyFill="1" applyBorder="1" applyAlignment="1">
      <alignment horizontal="left" vertical="center"/>
    </xf>
    <xf numFmtId="0" fontId="5" fillId="0" borderId="30" xfId="0" applyFont="1" applyBorder="1" applyAlignment="1" applyProtection="1">
      <alignment horizontal="left" vertical="center" wrapText="1"/>
      <protection hidden="1"/>
    </xf>
    <xf numFmtId="0" fontId="5" fillId="0" borderId="18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5" fillId="0" borderId="31" xfId="0" applyFont="1" applyBorder="1" applyAlignment="1" applyProtection="1">
      <alignment horizontal="left" vertical="center" wrapText="1"/>
      <protection hidden="1"/>
    </xf>
    <xf numFmtId="0" fontId="5" fillId="6" borderId="3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5" fillId="0" borderId="33" xfId="51" applyFont="1" applyBorder="1" applyAlignment="1" applyProtection="1">
      <alignment vertical="center"/>
      <protection hidden="1"/>
    </xf>
    <xf numFmtId="9" fontId="0" fillId="0" borderId="0" xfId="49" applyFont="1" applyFill="1" applyAlignment="1">
      <alignment/>
    </xf>
    <xf numFmtId="9" fontId="0" fillId="0" borderId="0" xfId="49" applyFont="1" applyAlignment="1">
      <alignment/>
    </xf>
    <xf numFmtId="0" fontId="5" fillId="4" borderId="34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171" fontId="0" fillId="0" borderId="21" xfId="0" applyNumberFormat="1" applyBorder="1" applyAlignment="1" applyProtection="1">
      <alignment horizontal="center"/>
      <protection hidden="1"/>
    </xf>
    <xf numFmtId="0" fontId="5" fillId="4" borderId="33" xfId="0" applyFont="1" applyFill="1" applyBorder="1" applyAlignment="1" applyProtection="1">
      <alignment horizontal="center" vertical="center"/>
      <protection hidden="1"/>
    </xf>
    <xf numFmtId="9" fontId="0" fillId="0" borderId="22" xfId="0" applyNumberFormat="1" applyFill="1" applyBorder="1" applyAlignment="1" applyProtection="1">
      <alignment horizontal="center" vertical="center"/>
      <protection hidden="1"/>
    </xf>
    <xf numFmtId="4" fontId="7" fillId="0" borderId="15" xfId="0" applyNumberFormat="1" applyFont="1" applyBorder="1" applyAlignment="1">
      <alignment horizontal="right"/>
    </xf>
    <xf numFmtId="9" fontId="0" fillId="0" borderId="16" xfId="0" applyNumberForma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171" fontId="0" fillId="0" borderId="37" xfId="0" applyNumberForma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vertical="center" wrapText="1"/>
      <protection hidden="1"/>
    </xf>
    <xf numFmtId="0" fontId="7" fillId="0" borderId="39" xfId="0" applyFont="1" applyBorder="1" applyAlignment="1" applyProtection="1">
      <alignment horizontal="left" vertical="center" wrapText="1"/>
      <protection hidden="1"/>
    </xf>
    <xf numFmtId="0" fontId="2" fillId="4" borderId="33" xfId="0" applyFont="1" applyFill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 wrapText="1"/>
      <protection hidden="1"/>
    </xf>
    <xf numFmtId="0" fontId="7" fillId="0" borderId="22" xfId="0" applyFont="1" applyBorder="1" applyAlignment="1" applyProtection="1">
      <alignment vertical="center" wrapText="1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 wrapText="1"/>
      <protection hidden="1"/>
    </xf>
    <xf numFmtId="171" fontId="0" fillId="0" borderId="41" xfId="0" applyNumberFormat="1" applyBorder="1" applyAlignment="1" applyProtection="1">
      <alignment horizontal="center" vertical="center"/>
      <protection hidden="1"/>
    </xf>
    <xf numFmtId="43" fontId="0" fillId="0" borderId="42" xfId="0" applyNumberFormat="1" applyBorder="1" applyAlignment="1" applyProtection="1">
      <alignment horizontal="center"/>
      <protection hidden="1"/>
    </xf>
    <xf numFmtId="43" fontId="0" fillId="0" borderId="16" xfId="51" applyFont="1" applyFill="1" applyBorder="1" applyAlignment="1" applyProtection="1">
      <alignment horizontal="center" vertical="center"/>
      <protection hidden="1"/>
    </xf>
    <xf numFmtId="43" fontId="0" fillId="0" borderId="43" xfId="5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4" fontId="0" fillId="0" borderId="43" xfId="0" applyNumberFormat="1" applyFill="1" applyBorder="1" applyAlignment="1" applyProtection="1">
      <alignment horizontal="center" vertical="center"/>
      <protection hidden="1"/>
    </xf>
    <xf numFmtId="4" fontId="0" fillId="0" borderId="38" xfId="0" applyNumberForma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vertical="center" wrapText="1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9" fontId="0" fillId="33" borderId="10" xfId="0" applyNumberFormat="1" applyFill="1" applyBorder="1" applyAlignment="1" applyProtection="1">
      <alignment horizontal="center" vertical="center"/>
      <protection hidden="1"/>
    </xf>
    <xf numFmtId="43" fontId="0" fillId="33" borderId="10" xfId="51" applyFont="1" applyFill="1" applyBorder="1" applyAlignment="1" applyProtection="1">
      <alignment horizontal="center" vertical="center"/>
      <protection hidden="1"/>
    </xf>
    <xf numFmtId="43" fontId="0" fillId="33" borderId="42" xfId="5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9" fontId="0" fillId="33" borderId="42" xfId="0" applyNumberForma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 vertical="center" wrapText="1"/>
      <protection hidden="1"/>
    </xf>
    <xf numFmtId="4" fontId="5" fillId="34" borderId="10" xfId="0" applyNumberFormat="1" applyFont="1" applyFill="1" applyBorder="1" applyAlignment="1">
      <alignment horizontal="center" vertical="center"/>
    </xf>
    <xf numFmtId="171" fontId="2" fillId="34" borderId="21" xfId="0" applyNumberFormat="1" applyFont="1" applyFill="1" applyBorder="1" applyAlignment="1" applyProtection="1">
      <alignment horizontal="center" vertical="center"/>
      <protection hidden="1"/>
    </xf>
    <xf numFmtId="171" fontId="2" fillId="34" borderId="10" xfId="0" applyNumberFormat="1" applyFont="1" applyFill="1" applyBorder="1" applyAlignment="1" applyProtection="1">
      <alignment horizontal="center" vertical="center"/>
      <protection hidden="1"/>
    </xf>
    <xf numFmtId="171" fontId="2" fillId="34" borderId="42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wrapText="1"/>
      <protection hidden="1"/>
    </xf>
    <xf numFmtId="43" fontId="0" fillId="33" borderId="42" xfId="51" applyFont="1" applyFill="1" applyBorder="1" applyAlignment="1" applyProtection="1">
      <alignment horizontal="left" vertical="center"/>
      <protection hidden="1"/>
    </xf>
    <xf numFmtId="43" fontId="0" fillId="33" borderId="10" xfId="51" applyFont="1" applyFill="1" applyBorder="1" applyAlignment="1" applyProtection="1">
      <alignment horizontal="left" vertical="center"/>
      <protection hidden="1"/>
    </xf>
    <xf numFmtId="9" fontId="0" fillId="33" borderId="10" xfId="0" applyNumberFormat="1" applyFill="1" applyBorder="1" applyAlignment="1" applyProtection="1">
      <alignment horizontal="left" vertical="center"/>
      <protection hidden="1"/>
    </xf>
    <xf numFmtId="0" fontId="0" fillId="33" borderId="42" xfId="0" applyFill="1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43" fontId="0" fillId="0" borderId="22" xfId="51" applyFont="1" applyFill="1" applyBorder="1" applyAlignment="1" applyProtection="1">
      <alignment horizontal="center" vertical="center"/>
      <protection hidden="1"/>
    </xf>
    <xf numFmtId="43" fontId="0" fillId="0" borderId="40" xfId="5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43" fontId="0" fillId="0" borderId="35" xfId="51" applyFont="1" applyBorder="1" applyAlignment="1" applyProtection="1">
      <alignment horizontal="center" vertical="center"/>
      <protection hidden="1"/>
    </xf>
    <xf numFmtId="43" fontId="0" fillId="0" borderId="22" xfId="51" applyFont="1" applyBorder="1" applyAlignment="1" applyProtection="1">
      <alignment horizontal="center" vertical="center"/>
      <protection hidden="1"/>
    </xf>
    <xf numFmtId="43" fontId="0" fillId="0" borderId="40" xfId="51" applyFont="1" applyBorder="1" applyAlignment="1" applyProtection="1">
      <alignment horizontal="center" vertical="center"/>
      <protection hidden="1"/>
    </xf>
    <xf numFmtId="43" fontId="0" fillId="0" borderId="0" xfId="51" applyFont="1" applyBorder="1" applyAlignment="1" applyProtection="1">
      <alignment horizontal="center" vertical="center"/>
      <protection hidden="1"/>
    </xf>
    <xf numFmtId="43" fontId="0" fillId="0" borderId="25" xfId="51" applyFont="1" applyBorder="1" applyAlignment="1" applyProtection="1">
      <alignment horizontal="center" vertical="center"/>
      <protection hidden="1"/>
    </xf>
    <xf numFmtId="43" fontId="0" fillId="0" borderId="39" xfId="51" applyFont="1" applyBorder="1" applyAlignment="1" applyProtection="1">
      <alignment horizontal="center" vertical="center"/>
      <protection hidden="1"/>
    </xf>
    <xf numFmtId="43" fontId="2" fillId="0" borderId="44" xfId="0" applyNumberFormat="1" applyFont="1" applyBorder="1" applyAlignment="1" applyProtection="1">
      <alignment vertical="center"/>
      <protection hidden="1"/>
    </xf>
    <xf numFmtId="9" fontId="2" fillId="0" borderId="44" xfId="0" applyNumberFormat="1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9" fontId="0" fillId="0" borderId="44" xfId="0" applyNumberFormat="1" applyBorder="1" applyAlignment="1" applyProtection="1">
      <alignment vertical="center"/>
      <protection hidden="1"/>
    </xf>
    <xf numFmtId="9" fontId="0" fillId="0" borderId="44" xfId="49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9" fontId="2" fillId="0" borderId="44" xfId="51" applyNumberFormat="1" applyFont="1" applyBorder="1" applyAlignment="1" applyProtection="1">
      <alignment vertical="center"/>
      <protection hidden="1"/>
    </xf>
    <xf numFmtId="9" fontId="0" fillId="0" borderId="44" xfId="51" applyNumberFormat="1" applyFont="1" applyBorder="1" applyAlignment="1" applyProtection="1">
      <alignment vertical="center"/>
      <protection hidden="1"/>
    </xf>
    <xf numFmtId="179" fontId="0" fillId="0" borderId="44" xfId="51" applyNumberFormat="1" applyFont="1" applyBorder="1" applyAlignment="1" applyProtection="1">
      <alignment vertical="center"/>
      <protection hidden="1"/>
    </xf>
    <xf numFmtId="179" fontId="0" fillId="0" borderId="44" xfId="0" applyNumberFormat="1" applyBorder="1" applyAlignment="1" applyProtection="1">
      <alignment vertical="center"/>
      <protection hidden="1"/>
    </xf>
    <xf numFmtId="171" fontId="2" fillId="0" borderId="44" xfId="0" applyNumberFormat="1" applyFont="1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10" fillId="0" borderId="0" xfId="0" applyFont="1" applyAlignment="1">
      <alignment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79" fontId="0" fillId="0" borderId="44" xfId="51" applyNumberFormat="1" applyFont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vertical="center"/>
      <protection hidden="1"/>
    </xf>
    <xf numFmtId="0" fontId="5" fillId="4" borderId="42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5" fillId="34" borderId="42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horizontal="left" wrapText="1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43" fontId="0" fillId="0" borderId="15" xfId="51" applyFont="1" applyFill="1" applyBorder="1" applyAlignment="1" applyProtection="1">
      <alignment horizontal="center" vertical="center"/>
      <protection hidden="1"/>
    </xf>
    <xf numFmtId="43" fontId="0" fillId="0" borderId="27" xfId="51" applyFont="1" applyFill="1" applyBorder="1" applyAlignment="1" applyProtection="1">
      <alignment horizontal="center" vertical="center"/>
      <protection hidden="1"/>
    </xf>
    <xf numFmtId="171" fontId="5" fillId="0" borderId="33" xfId="0" applyNumberFormat="1" applyFont="1" applyBorder="1" applyAlignment="1" applyProtection="1">
      <alignment horizontal="center" vertical="center"/>
      <protection hidden="1"/>
    </xf>
    <xf numFmtId="171" fontId="5" fillId="0" borderId="25" xfId="0" applyNumberFormat="1" applyFont="1" applyBorder="1" applyAlignment="1" applyProtection="1">
      <alignment horizontal="center" vertical="center"/>
      <protection hidden="1"/>
    </xf>
    <xf numFmtId="171" fontId="5" fillId="0" borderId="27" xfId="0" applyNumberFormat="1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left" vertical="center" wrapText="1"/>
      <protection hidden="1"/>
    </xf>
    <xf numFmtId="0" fontId="7" fillId="0" borderId="27" xfId="0" applyFont="1" applyBorder="1" applyAlignment="1" applyProtection="1">
      <alignment horizontal="left" vertical="center" wrapText="1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9" fontId="0" fillId="0" borderId="15" xfId="0" applyNumberFormat="1" applyFill="1" applyBorder="1" applyAlignment="1" applyProtection="1">
      <alignment horizontal="center" vertical="center"/>
      <protection hidden="1"/>
    </xf>
    <xf numFmtId="9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79" fontId="0" fillId="0" borderId="44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9" fontId="0" fillId="0" borderId="44" xfId="51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  <protection hidden="1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1</xdr:row>
      <xdr:rowOff>28575</xdr:rowOff>
    </xdr:from>
    <xdr:to>
      <xdr:col>1</xdr:col>
      <xdr:colOff>2762250</xdr:colOff>
      <xdr:row>6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90500"/>
          <a:ext cx="1971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1</xdr:col>
      <xdr:colOff>942975</xdr:colOff>
      <xdr:row>5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381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1</xdr:col>
      <xdr:colOff>952500</xdr:colOff>
      <xdr:row>5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46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zoomScalePageLayoutView="0" workbookViewId="0" topLeftCell="A1">
      <selection activeCell="C16" sqref="C16:C18"/>
    </sheetView>
  </sheetViews>
  <sheetFormatPr defaultColWidth="9.140625" defaultRowHeight="12.75"/>
  <cols>
    <col min="1" max="1" width="10.8515625" style="2" customWidth="1"/>
    <col min="2" max="2" width="61.00390625" style="2" bestFit="1" customWidth="1"/>
    <col min="3" max="3" width="16.140625" style="2" bestFit="1" customWidth="1"/>
    <col min="4" max="6" width="11.7109375" style="3" customWidth="1"/>
    <col min="7" max="7" width="11.7109375" style="2" customWidth="1"/>
    <col min="8" max="8" width="12.8515625" style="2" bestFit="1" customWidth="1"/>
    <col min="9" max="10" width="11.28125" style="2" bestFit="1" customWidth="1"/>
    <col min="11" max="11" width="10.28125" style="2" bestFit="1" customWidth="1"/>
    <col min="12" max="13" width="6.140625" style="2" bestFit="1" customWidth="1"/>
    <col min="14" max="14" width="6.28125" style="2" bestFit="1" customWidth="1"/>
    <col min="15" max="16384" width="9.140625" style="2" customWidth="1"/>
  </cols>
  <sheetData>
    <row r="2" spans="2:4" ht="18">
      <c r="B2" s="77"/>
      <c r="C2" s="64" t="s">
        <v>6</v>
      </c>
      <c r="D2" s="64"/>
    </row>
    <row r="3" spans="2:4" ht="12.75">
      <c r="B3" s="78"/>
      <c r="C3" s="16" t="s">
        <v>7</v>
      </c>
      <c r="D3" s="16"/>
    </row>
    <row r="4" spans="2:4" ht="12.75">
      <c r="B4" s="78"/>
      <c r="C4" s="16" t="s">
        <v>0</v>
      </c>
      <c r="D4" s="16"/>
    </row>
    <row r="5" spans="2:4" ht="12.75">
      <c r="B5" s="16"/>
      <c r="C5" s="16"/>
      <c r="D5" s="16"/>
    </row>
    <row r="6" spans="2:4" ht="18">
      <c r="B6" s="77"/>
      <c r="C6" s="64" t="s">
        <v>14</v>
      </c>
      <c r="D6" s="64"/>
    </row>
    <row r="7" spans="2:4" ht="18">
      <c r="B7" s="77"/>
      <c r="C7" s="64"/>
      <c r="D7" s="64"/>
    </row>
    <row r="8" spans="2:4" ht="18">
      <c r="B8" s="77"/>
      <c r="C8" s="64"/>
      <c r="D8" s="64"/>
    </row>
    <row r="10" spans="1:7" ht="15.75" customHeight="1">
      <c r="A10" s="5" t="s">
        <v>12</v>
      </c>
      <c r="B10" s="159" t="s">
        <v>53</v>
      </c>
      <c r="C10" s="159"/>
      <c r="D10" s="159"/>
      <c r="E10" s="159"/>
      <c r="F10" s="159"/>
      <c r="G10" s="159"/>
    </row>
    <row r="11" spans="2:7" ht="12.75">
      <c r="B11" s="53"/>
      <c r="C11" s="53"/>
      <c r="D11" s="54"/>
      <c r="E11" s="54"/>
      <c r="F11" s="54"/>
      <c r="G11" s="53"/>
    </row>
    <row r="12" spans="1:14" ht="15.75">
      <c r="A12" s="6" t="s">
        <v>2</v>
      </c>
      <c r="B12" s="160" t="s">
        <v>54</v>
      </c>
      <c r="C12" s="160"/>
      <c r="D12" s="160"/>
      <c r="E12" s="160"/>
      <c r="F12" s="160"/>
      <c r="I12" s="175" t="s">
        <v>49</v>
      </c>
      <c r="J12" s="175"/>
      <c r="K12" s="175"/>
      <c r="L12" s="175"/>
      <c r="M12" s="175"/>
      <c r="N12" s="175"/>
    </row>
    <row r="13" ht="13.5" thickBot="1">
      <c r="B13" s="15"/>
    </row>
    <row r="14" spans="1:14" s="36" customFormat="1" ht="19.5" customHeight="1" thickBot="1">
      <c r="A14" s="93" t="s">
        <v>3</v>
      </c>
      <c r="B14" s="82" t="s">
        <v>4</v>
      </c>
      <c r="C14" s="35" t="s">
        <v>5</v>
      </c>
      <c r="D14" s="89" t="s">
        <v>8</v>
      </c>
      <c r="E14" s="85" t="s">
        <v>9</v>
      </c>
      <c r="F14" s="85" t="s">
        <v>10</v>
      </c>
      <c r="G14" s="89" t="s">
        <v>18</v>
      </c>
      <c r="I14" s="144"/>
      <c r="J14" s="140" t="s">
        <v>8</v>
      </c>
      <c r="K14" s="140" t="s">
        <v>9</v>
      </c>
      <c r="L14" s="140" t="s">
        <v>10</v>
      </c>
      <c r="M14" s="140" t="s">
        <v>18</v>
      </c>
      <c r="N14" s="144"/>
    </row>
    <row r="15" spans="1:14" s="36" customFormat="1" ht="19.5" customHeight="1" thickBot="1">
      <c r="A15" s="108">
        <v>1</v>
      </c>
      <c r="B15" s="109" t="s">
        <v>28</v>
      </c>
      <c r="C15" s="107"/>
      <c r="D15" s="123">
        <f>D18+D17+D16</f>
        <v>0</v>
      </c>
      <c r="E15" s="124">
        <f>E18+E17+E16</f>
        <v>0</v>
      </c>
      <c r="F15" s="125"/>
      <c r="G15" s="126"/>
      <c r="I15" s="138">
        <f>G15+F15+E15+D15</f>
        <v>0</v>
      </c>
      <c r="J15" s="139">
        <f>J18+J17+J16</f>
        <v>0.44999999999999996</v>
      </c>
      <c r="K15" s="139">
        <f>K18+K17+K16</f>
        <v>0.55</v>
      </c>
      <c r="L15" s="140"/>
      <c r="M15" s="141"/>
      <c r="N15" s="139">
        <f>N18+N17+N16</f>
        <v>1</v>
      </c>
    </row>
    <row r="16" spans="1:15" s="36" customFormat="1" ht="19.5" customHeight="1">
      <c r="A16" s="104" t="s">
        <v>29</v>
      </c>
      <c r="B16" s="96" t="s">
        <v>44</v>
      </c>
      <c r="C16" s="163"/>
      <c r="D16" s="105"/>
      <c r="E16" s="102"/>
      <c r="F16" s="88"/>
      <c r="G16" s="127"/>
      <c r="H16" s="37"/>
      <c r="I16" s="142"/>
      <c r="J16" s="143">
        <v>0.01</v>
      </c>
      <c r="K16" s="143"/>
      <c r="L16" s="144"/>
      <c r="M16" s="144"/>
      <c r="N16" s="142">
        <f aca="true" t="shared" si="0" ref="N16:N26">M16+L16+K16+J16</f>
        <v>0.01</v>
      </c>
      <c r="O16" s="174">
        <v>25</v>
      </c>
    </row>
    <row r="17" spans="1:15" s="36" customFormat="1" ht="19.5" customHeight="1">
      <c r="A17" s="94" t="s">
        <v>30</v>
      </c>
      <c r="B17" s="96" t="s">
        <v>52</v>
      </c>
      <c r="C17" s="164"/>
      <c r="D17" s="105"/>
      <c r="E17" s="88"/>
      <c r="F17" s="88"/>
      <c r="G17" s="127"/>
      <c r="H17" s="37"/>
      <c r="I17" s="144"/>
      <c r="J17" s="143">
        <v>0.15</v>
      </c>
      <c r="K17" s="143"/>
      <c r="L17" s="144"/>
      <c r="M17" s="144"/>
      <c r="N17" s="142">
        <f t="shared" si="0"/>
        <v>0.15</v>
      </c>
      <c r="O17" s="174"/>
    </row>
    <row r="18" spans="1:15" s="36" customFormat="1" ht="19.5" customHeight="1" thickBot="1">
      <c r="A18" s="95" t="s">
        <v>43</v>
      </c>
      <c r="B18" s="91" t="s">
        <v>48</v>
      </c>
      <c r="C18" s="165"/>
      <c r="D18" s="106"/>
      <c r="E18" s="90">
        <f>C16*K18</f>
        <v>0</v>
      </c>
      <c r="F18" s="90"/>
      <c r="G18" s="100"/>
      <c r="H18" s="38"/>
      <c r="I18" s="144"/>
      <c r="J18" s="143">
        <v>0.29</v>
      </c>
      <c r="K18" s="143">
        <v>0.55</v>
      </c>
      <c r="L18" s="144"/>
      <c r="M18" s="144"/>
      <c r="N18" s="142">
        <f t="shared" si="0"/>
        <v>0.8400000000000001</v>
      </c>
      <c r="O18" s="174"/>
    </row>
    <row r="19" spans="1:15" s="36" customFormat="1" ht="19.5" customHeight="1" thickBot="1">
      <c r="A19" s="108">
        <v>2</v>
      </c>
      <c r="B19" s="117" t="s">
        <v>26</v>
      </c>
      <c r="C19" s="128"/>
      <c r="D19" s="114">
        <f>D20+D21+D22</f>
        <v>0</v>
      </c>
      <c r="E19" s="113">
        <f>E20+E21+E22</f>
        <v>0</v>
      </c>
      <c r="F19" s="113">
        <f>F20+F21+F22</f>
        <v>0</v>
      </c>
      <c r="G19" s="116"/>
      <c r="I19" s="138">
        <f>G19+F19+E19+D19</f>
        <v>0</v>
      </c>
      <c r="J19" s="139">
        <f>J20+J21+J22</f>
        <v>0.35</v>
      </c>
      <c r="K19" s="145">
        <f>K20+K21+K22</f>
        <v>0.35000000000000003</v>
      </c>
      <c r="L19" s="145">
        <f>L20+L21+L22</f>
        <v>0.3</v>
      </c>
      <c r="M19" s="144"/>
      <c r="N19" s="139">
        <f t="shared" si="0"/>
        <v>1</v>
      </c>
      <c r="O19" s="150"/>
    </row>
    <row r="20" spans="1:15" s="36" customFormat="1" ht="19.5" customHeight="1">
      <c r="A20" s="104" t="s">
        <v>32</v>
      </c>
      <c r="B20" s="115" t="s">
        <v>33</v>
      </c>
      <c r="C20" s="163"/>
      <c r="D20" s="103">
        <f>C20*J20</f>
        <v>0</v>
      </c>
      <c r="E20" s="102">
        <f>C20*K20</f>
        <v>0</v>
      </c>
      <c r="F20" s="102"/>
      <c r="G20" s="103"/>
      <c r="H20" s="37"/>
      <c r="I20" s="144"/>
      <c r="J20" s="142">
        <v>0.2</v>
      </c>
      <c r="K20" s="142">
        <v>0.1</v>
      </c>
      <c r="L20" s="144"/>
      <c r="M20" s="144"/>
      <c r="N20" s="142">
        <f t="shared" si="0"/>
        <v>0.30000000000000004</v>
      </c>
      <c r="O20" s="174">
        <v>15</v>
      </c>
    </row>
    <row r="21" spans="1:15" s="36" customFormat="1" ht="19.5" customHeight="1">
      <c r="A21" s="94" t="s">
        <v>31</v>
      </c>
      <c r="B21" s="99" t="s">
        <v>34</v>
      </c>
      <c r="C21" s="164"/>
      <c r="D21" s="132">
        <f>C20*J21</f>
        <v>0</v>
      </c>
      <c r="E21" s="133">
        <f>C20*K21</f>
        <v>0</v>
      </c>
      <c r="F21" s="133"/>
      <c r="G21" s="134"/>
      <c r="H21" s="38"/>
      <c r="I21" s="144"/>
      <c r="J21" s="142">
        <v>0.15</v>
      </c>
      <c r="K21" s="142">
        <v>0.05</v>
      </c>
      <c r="L21" s="144"/>
      <c r="M21" s="144"/>
      <c r="N21" s="142">
        <f t="shared" si="0"/>
        <v>0.2</v>
      </c>
      <c r="O21" s="174"/>
    </row>
    <row r="22" spans="1:15" s="36" customFormat="1" ht="19.5" customHeight="1" thickBot="1">
      <c r="A22" s="98" t="s">
        <v>35</v>
      </c>
      <c r="B22" s="92" t="s">
        <v>45</v>
      </c>
      <c r="C22" s="165"/>
      <c r="D22" s="135"/>
      <c r="E22" s="136">
        <f>C20*K22</f>
        <v>0</v>
      </c>
      <c r="F22" s="136">
        <f>C20*L22</f>
        <v>0</v>
      </c>
      <c r="G22" s="137"/>
      <c r="H22" s="38"/>
      <c r="I22" s="144"/>
      <c r="J22" s="142"/>
      <c r="K22" s="142">
        <v>0.2</v>
      </c>
      <c r="L22" s="142">
        <v>0.3</v>
      </c>
      <c r="M22" s="144"/>
      <c r="N22" s="142">
        <f t="shared" si="0"/>
        <v>0.5</v>
      </c>
      <c r="O22" s="174"/>
    </row>
    <row r="23" spans="1:15" s="36" customFormat="1" ht="19.5" customHeight="1" thickBot="1">
      <c r="A23" s="108">
        <v>3</v>
      </c>
      <c r="B23" s="109" t="s">
        <v>36</v>
      </c>
      <c r="C23" s="128"/>
      <c r="D23" s="111"/>
      <c r="E23" s="112"/>
      <c r="F23" s="113">
        <f>F24+F25+F26</f>
        <v>0</v>
      </c>
      <c r="G23" s="114">
        <f>G24+G25+G26</f>
        <v>0</v>
      </c>
      <c r="H23" s="37"/>
      <c r="I23" s="138">
        <f>F23+G23+E23+D23</f>
        <v>0</v>
      </c>
      <c r="J23" s="144"/>
      <c r="K23" s="144"/>
      <c r="L23" s="145">
        <f>L24+L25+L26</f>
        <v>0.4</v>
      </c>
      <c r="M23" s="145">
        <f>M24+M25+M26</f>
        <v>0.6</v>
      </c>
      <c r="N23" s="139">
        <f t="shared" si="0"/>
        <v>1</v>
      </c>
      <c r="O23" s="150"/>
    </row>
    <row r="24" spans="1:15" s="36" customFormat="1" ht="19.5" customHeight="1">
      <c r="A24" s="104" t="s">
        <v>39</v>
      </c>
      <c r="B24" s="96" t="s">
        <v>37</v>
      </c>
      <c r="C24" s="164"/>
      <c r="D24" s="110"/>
      <c r="E24" s="88"/>
      <c r="F24" s="102">
        <f>C24*L24</f>
        <v>0</v>
      </c>
      <c r="G24" s="103">
        <f>C24*M24</f>
        <v>0</v>
      </c>
      <c r="H24" s="37"/>
      <c r="I24" s="144"/>
      <c r="J24" s="146"/>
      <c r="K24" s="146"/>
      <c r="L24" s="146">
        <v>0.35</v>
      </c>
      <c r="M24" s="146">
        <v>0.45</v>
      </c>
      <c r="N24" s="142">
        <f t="shared" si="0"/>
        <v>0.8</v>
      </c>
      <c r="O24" s="174">
        <v>60</v>
      </c>
    </row>
    <row r="25" spans="1:15" s="36" customFormat="1" ht="19.5" customHeight="1">
      <c r="A25" s="94" t="s">
        <v>40</v>
      </c>
      <c r="B25" s="97" t="s">
        <v>38</v>
      </c>
      <c r="C25" s="164"/>
      <c r="D25" s="83"/>
      <c r="E25" s="86"/>
      <c r="F25" s="129">
        <f>C24*L25</f>
        <v>0</v>
      </c>
      <c r="G25" s="130">
        <f>C24*M25</f>
        <v>0</v>
      </c>
      <c r="H25" s="37"/>
      <c r="I25" s="144"/>
      <c r="J25" s="146"/>
      <c r="K25" s="146"/>
      <c r="L25" s="147">
        <v>0.025</v>
      </c>
      <c r="M25" s="147">
        <v>0.055</v>
      </c>
      <c r="N25" s="148">
        <f t="shared" si="0"/>
        <v>0.08</v>
      </c>
      <c r="O25" s="174"/>
    </row>
    <row r="26" spans="1:15" s="36" customFormat="1" ht="19.5" customHeight="1">
      <c r="A26" s="168" t="s">
        <v>41</v>
      </c>
      <c r="B26" s="166" t="s">
        <v>42</v>
      </c>
      <c r="C26" s="164"/>
      <c r="D26" s="170"/>
      <c r="E26" s="172"/>
      <c r="F26" s="161">
        <f>C24*L26</f>
        <v>0</v>
      </c>
      <c r="G26" s="161">
        <f>C24*M26</f>
        <v>0</v>
      </c>
      <c r="H26" s="37"/>
      <c r="I26" s="152"/>
      <c r="J26" s="178"/>
      <c r="K26" s="178"/>
      <c r="L26" s="154">
        <v>0.025</v>
      </c>
      <c r="M26" s="154">
        <v>0.095</v>
      </c>
      <c r="N26" s="176">
        <f t="shared" si="0"/>
        <v>0.12</v>
      </c>
      <c r="O26" s="174"/>
    </row>
    <row r="27" spans="1:15" s="36" customFormat="1" ht="19.5" customHeight="1" thickBot="1">
      <c r="A27" s="169"/>
      <c r="B27" s="167"/>
      <c r="C27" s="165"/>
      <c r="D27" s="171"/>
      <c r="E27" s="173"/>
      <c r="F27" s="162"/>
      <c r="G27" s="162"/>
      <c r="H27" s="38"/>
      <c r="I27" s="153"/>
      <c r="J27" s="178"/>
      <c r="K27" s="178"/>
      <c r="L27" s="154"/>
      <c r="M27" s="154"/>
      <c r="N27" s="177"/>
      <c r="O27" s="174"/>
    </row>
    <row r="28" spans="1:14" s="36" customFormat="1" ht="30" customHeight="1" thickBot="1">
      <c r="A28" s="157" t="s">
        <v>19</v>
      </c>
      <c r="B28" s="158"/>
      <c r="C28" s="118"/>
      <c r="D28" s="119">
        <f>D15+D19+D23</f>
        <v>0</v>
      </c>
      <c r="E28" s="120">
        <f>E15+E19+E23</f>
        <v>0</v>
      </c>
      <c r="F28" s="120">
        <f>F15+F19+F23</f>
        <v>0</v>
      </c>
      <c r="G28" s="121">
        <f>G15+G19+G23</f>
        <v>0</v>
      </c>
      <c r="H28" s="38"/>
      <c r="I28" s="149">
        <f>G28+F28+E28+D28</f>
        <v>0</v>
      </c>
      <c r="J28" s="144"/>
      <c r="K28" s="144"/>
      <c r="L28" s="144"/>
      <c r="M28" s="144"/>
      <c r="N28" s="144"/>
    </row>
    <row r="29" spans="1:7" ht="16.5" thickBot="1">
      <c r="A29" s="155" t="s">
        <v>20</v>
      </c>
      <c r="B29" s="156"/>
      <c r="C29" s="131"/>
      <c r="D29" s="84">
        <f>D28</f>
        <v>0</v>
      </c>
      <c r="E29" s="41">
        <f>E28+D28</f>
        <v>0</v>
      </c>
      <c r="F29" s="41">
        <f>F28+E29</f>
        <v>0</v>
      </c>
      <c r="G29" s="101">
        <f>G28+F29</f>
        <v>0</v>
      </c>
    </row>
    <row r="30" ht="12.75">
      <c r="C30" s="14"/>
    </row>
    <row r="32" ht="12.75">
      <c r="C32" s="4"/>
    </row>
    <row r="34" ht="12.75">
      <c r="C34" s="14"/>
    </row>
  </sheetData>
  <sheetProtection/>
  <mergeCells count="23">
    <mergeCell ref="I12:N12"/>
    <mergeCell ref="F26:F27"/>
    <mergeCell ref="C24:C27"/>
    <mergeCell ref="C20:C22"/>
    <mergeCell ref="N26:N27"/>
    <mergeCell ref="K26:K27"/>
    <mergeCell ref="J26:J27"/>
    <mergeCell ref="A26:A27"/>
    <mergeCell ref="D26:D27"/>
    <mergeCell ref="E26:E27"/>
    <mergeCell ref="O16:O18"/>
    <mergeCell ref="O20:O22"/>
    <mergeCell ref="O24:O27"/>
    <mergeCell ref="I26:I27"/>
    <mergeCell ref="L26:L27"/>
    <mergeCell ref="M26:M27"/>
    <mergeCell ref="A29:B29"/>
    <mergeCell ref="A28:B28"/>
    <mergeCell ref="B10:G10"/>
    <mergeCell ref="B12:F12"/>
    <mergeCell ref="G26:G27"/>
    <mergeCell ref="C16:C18"/>
    <mergeCell ref="B26:B27"/>
  </mergeCells>
  <printOptions horizontalCentered="1"/>
  <pageMargins left="0" right="0" top="1.1811023622047245" bottom="0" header="0" footer="0"/>
  <pageSetup fitToHeight="1" fitToWidth="1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25"/>
  <sheetViews>
    <sheetView showZeros="0" tabSelected="1" zoomScaleSheetLayoutView="100" zoomScalePageLayoutView="0" workbookViewId="0" topLeftCell="A3">
      <selection activeCell="C25" sqref="C25"/>
    </sheetView>
  </sheetViews>
  <sheetFormatPr defaultColWidth="9.140625" defaultRowHeight="12.75"/>
  <cols>
    <col min="1" max="1" width="10.8515625" style="1" customWidth="1"/>
    <col min="2" max="2" width="71.421875" style="7" bestFit="1" customWidth="1"/>
    <col min="3" max="3" width="16.140625" style="8" bestFit="1" customWidth="1"/>
    <col min="4" max="4" width="11.421875" style="10" bestFit="1" customWidth="1"/>
    <col min="5" max="5" width="20.7109375" style="10" customWidth="1"/>
    <col min="6" max="6" width="19.8515625" style="10" customWidth="1"/>
    <col min="7" max="16384" width="9.140625" style="10" customWidth="1"/>
  </cols>
  <sheetData>
    <row r="1" ht="12.75">
      <c r="C1" s="19"/>
    </row>
    <row r="2" spans="4:222" ht="12.75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</row>
    <row r="3" spans="1:222" ht="12.75">
      <c r="A3" s="179" t="s">
        <v>6</v>
      </c>
      <c r="B3" s="179"/>
      <c r="C3" s="17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</row>
    <row r="4" spans="1:222" ht="12.75">
      <c r="A4" s="180" t="s">
        <v>7</v>
      </c>
      <c r="B4" s="180"/>
      <c r="C4" s="18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</row>
    <row r="5" spans="1:222" ht="12.75">
      <c r="A5" s="180" t="s">
        <v>0</v>
      </c>
      <c r="B5" s="180"/>
      <c r="C5" s="18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</row>
    <row r="6" spans="1:222" ht="12.75">
      <c r="A6" s="17"/>
      <c r="B6" s="17"/>
      <c r="C6" s="1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</row>
    <row r="7" spans="1:222" ht="12.75">
      <c r="A7" s="17"/>
      <c r="B7" s="17"/>
      <c r="C7" s="1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</row>
    <row r="8" spans="1:222" ht="12.75">
      <c r="A8" s="17"/>
      <c r="B8" s="17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</row>
    <row r="9" spans="1:222" ht="18">
      <c r="A9" s="181" t="s">
        <v>11</v>
      </c>
      <c r="B9" s="181"/>
      <c r="C9" s="18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</row>
    <row r="10" spans="1:222" ht="12.75">
      <c r="A10" s="18"/>
      <c r="B10" s="18"/>
      <c r="C10" s="1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</row>
    <row r="11" spans="1:222" ht="15.75" customHeight="1">
      <c r="A11" s="5" t="s">
        <v>12</v>
      </c>
      <c r="B11" s="159" t="s">
        <v>55</v>
      </c>
      <c r="C11" s="159"/>
      <c r="D11" s="122"/>
      <c r="E11" s="122"/>
      <c r="F11" s="122"/>
      <c r="G11" s="12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</row>
    <row r="12" spans="2:222" ht="15.75">
      <c r="B12" s="62"/>
      <c r="C12" s="60"/>
      <c r="D12" s="61"/>
      <c r="E12" s="61"/>
      <c r="F12" s="61"/>
      <c r="G12" s="2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</row>
    <row r="13" spans="1:222" ht="15.75">
      <c r="A13" s="6" t="s">
        <v>2</v>
      </c>
      <c r="B13" s="182" t="s">
        <v>56</v>
      </c>
      <c r="C13" s="182"/>
      <c r="D13" s="26"/>
      <c r="E13" s="26"/>
      <c r="F13" s="2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</row>
    <row r="14" spans="1:222" ht="12.75">
      <c r="A14" s="11"/>
      <c r="B14" s="11"/>
      <c r="C14" s="1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</row>
    <row r="15" spans="1:222" ht="12.75">
      <c r="A15" s="27" t="s">
        <v>47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</row>
    <row r="16" spans="1:3" s="13" customFormat="1" ht="7.5" customHeight="1">
      <c r="A16" s="1"/>
      <c r="B16" s="12"/>
      <c r="C16" s="9"/>
    </row>
    <row r="17" s="13" customFormat="1" ht="19.5" customHeight="1" thickBot="1">
      <c r="A17" s="1"/>
    </row>
    <row r="18" spans="1:3" s="13" customFormat="1" ht="12.75" customHeight="1" thickBot="1">
      <c r="A18" s="42" t="s">
        <v>21</v>
      </c>
      <c r="B18" s="71" t="s">
        <v>4</v>
      </c>
      <c r="C18" s="42" t="s">
        <v>5</v>
      </c>
    </row>
    <row r="19" spans="1:4" s="13" customFormat="1" ht="15.75">
      <c r="A19" s="55">
        <v>1</v>
      </c>
      <c r="B19" s="72" t="s">
        <v>25</v>
      </c>
      <c r="C19" s="79"/>
      <c r="D19" s="80">
        <v>0.25</v>
      </c>
    </row>
    <row r="20" spans="1:3" s="13" customFormat="1" ht="12.75" customHeight="1">
      <c r="A20" s="56"/>
      <c r="B20" s="73"/>
      <c r="C20" s="57"/>
    </row>
    <row r="21" spans="1:4" s="13" customFormat="1" ht="12.75" customHeight="1">
      <c r="A21" s="58">
        <f>A19+1</f>
        <v>2</v>
      </c>
      <c r="B21" s="74" t="s">
        <v>26</v>
      </c>
      <c r="C21" s="59"/>
      <c r="D21" s="80">
        <v>0.15</v>
      </c>
    </row>
    <row r="22" spans="1:3" ht="12.75" customHeight="1">
      <c r="A22" s="65"/>
      <c r="B22" s="75"/>
      <c r="C22" s="66"/>
    </row>
    <row r="23" spans="1:4" ht="12.75" customHeight="1">
      <c r="A23" s="58">
        <v>3</v>
      </c>
      <c r="B23" s="69" t="s">
        <v>27</v>
      </c>
      <c r="C23" s="39"/>
      <c r="D23" s="81">
        <v>0.6</v>
      </c>
    </row>
    <row r="24" spans="1:3" ht="12.75" customHeight="1">
      <c r="A24" s="56"/>
      <c r="B24" s="70"/>
      <c r="C24" s="40"/>
    </row>
    <row r="25" spans="1:3" ht="16.5" thickBot="1">
      <c r="A25" s="67" t="s">
        <v>22</v>
      </c>
      <c r="B25" s="76"/>
      <c r="C25" s="68"/>
    </row>
  </sheetData>
  <sheetProtection/>
  <mergeCells count="6">
    <mergeCell ref="A3:C3"/>
    <mergeCell ref="A4:C4"/>
    <mergeCell ref="A5:C5"/>
    <mergeCell ref="A9:C9"/>
    <mergeCell ref="B11:C11"/>
    <mergeCell ref="B13:C13"/>
  </mergeCells>
  <printOptions horizontalCentered="1"/>
  <pageMargins left="0.7086614173228347" right="0.31496062992125984" top="1.1811023622047245" bottom="0.35433070866141736" header="0.31496062992125984" footer="0.31496062992125984"/>
  <pageSetup horizontalDpi="600" verticalDpi="600" orientation="landscape" paperSize="163" scale="105" r:id="rId2"/>
  <headerFooter alignWithMargins="0">
    <oddFooter>&amp;R&amp;6&amp;Z&amp;F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PageLayoutView="0" workbookViewId="0" topLeftCell="A3">
      <selection activeCell="P30" sqref="P30"/>
    </sheetView>
  </sheetViews>
  <sheetFormatPr defaultColWidth="9.140625" defaultRowHeight="12.75"/>
  <cols>
    <col min="2" max="2" width="75.7109375" style="0" customWidth="1"/>
    <col min="3" max="3" width="30.7109375" style="0" customWidth="1"/>
    <col min="9" max="9" width="6.7109375" style="0" customWidth="1"/>
  </cols>
  <sheetData>
    <row r="1" spans="2:4" ht="12.75">
      <c r="B1" s="1"/>
      <c r="C1" s="7"/>
      <c r="D1" s="19"/>
    </row>
    <row r="2" spans="2:4" ht="12.75">
      <c r="B2" s="1"/>
      <c r="C2" s="7"/>
      <c r="D2" s="8"/>
    </row>
    <row r="3" spans="2:4" ht="12.75">
      <c r="B3" s="20" t="s">
        <v>6</v>
      </c>
      <c r="C3" s="20"/>
      <c r="D3" s="20"/>
    </row>
    <row r="4" spans="2:4" ht="12.75">
      <c r="B4" s="17" t="s">
        <v>7</v>
      </c>
      <c r="C4" s="17"/>
      <c r="D4" s="17"/>
    </row>
    <row r="5" spans="2:4" ht="12.75">
      <c r="B5" s="17" t="s">
        <v>0</v>
      </c>
      <c r="C5" s="17"/>
      <c r="D5" s="17"/>
    </row>
    <row r="6" spans="2:4" ht="12.75">
      <c r="B6" s="17"/>
      <c r="C6" s="17"/>
      <c r="D6" s="17"/>
    </row>
    <row r="9" spans="2:3" ht="18">
      <c r="B9" s="181" t="s">
        <v>17</v>
      </c>
      <c r="C9" s="181"/>
    </row>
    <row r="10" spans="2:3" ht="12.75">
      <c r="B10" s="183" t="s">
        <v>46</v>
      </c>
      <c r="C10" s="179"/>
    </row>
    <row r="11" spans="2:3" ht="18">
      <c r="B11" s="22"/>
      <c r="C11" s="22"/>
    </row>
    <row r="12" spans="1:7" ht="15.75" customHeight="1">
      <c r="A12" s="23" t="s">
        <v>12</v>
      </c>
      <c r="B12" s="159" t="s">
        <v>55</v>
      </c>
      <c r="C12" s="159"/>
      <c r="D12" s="122"/>
      <c r="E12" s="122"/>
      <c r="F12" s="122"/>
      <c r="G12" s="122"/>
    </row>
    <row r="13" ht="15.75">
      <c r="B13" s="63"/>
    </row>
    <row r="14" spans="1:7" ht="15.75">
      <c r="A14" s="24" t="s">
        <v>2</v>
      </c>
      <c r="B14" s="160" t="s">
        <v>54</v>
      </c>
      <c r="C14" s="160"/>
      <c r="D14" s="160"/>
      <c r="E14" s="160"/>
      <c r="F14" s="160"/>
      <c r="G14" s="25"/>
    </row>
    <row r="15" ht="19.5" customHeight="1" thickBot="1">
      <c r="F15" s="21"/>
    </row>
    <row r="16" spans="1:3" ht="19.5" customHeight="1" thickBot="1">
      <c r="A16" s="32" t="s">
        <v>1</v>
      </c>
      <c r="B16" s="44" t="s">
        <v>16</v>
      </c>
      <c r="C16" s="49" t="s">
        <v>13</v>
      </c>
    </row>
    <row r="17" spans="1:3" ht="19.5" customHeight="1">
      <c r="A17" s="33">
        <v>1</v>
      </c>
      <c r="B17" s="45" t="s">
        <v>50</v>
      </c>
      <c r="C17" s="50">
        <v>592234.87</v>
      </c>
    </row>
    <row r="18" spans="1:3" ht="19.5" customHeight="1">
      <c r="A18" s="29">
        <v>2</v>
      </c>
      <c r="B18" s="46" t="s">
        <v>23</v>
      </c>
      <c r="C18" s="51">
        <v>531055</v>
      </c>
    </row>
    <row r="19" spans="1:3" ht="19.5" customHeight="1">
      <c r="A19" s="34">
        <v>3</v>
      </c>
      <c r="B19" s="47" t="s">
        <v>51</v>
      </c>
      <c r="C19" s="87">
        <v>549600</v>
      </c>
    </row>
    <row r="20" spans="1:3" ht="19.5" customHeight="1" thickBot="1">
      <c r="A20" s="34">
        <v>4</v>
      </c>
      <c r="B20" s="47" t="s">
        <v>24</v>
      </c>
      <c r="C20" s="52">
        <v>464000</v>
      </c>
    </row>
    <row r="21" spans="1:3" ht="16.5" thickBot="1">
      <c r="A21" s="43" t="s">
        <v>15</v>
      </c>
      <c r="B21" s="48"/>
      <c r="C21" s="28">
        <f>AVERAGE(C17:C20)</f>
        <v>534222.4675</v>
      </c>
    </row>
    <row r="25" spans="2:3" ht="15">
      <c r="B25" s="30"/>
      <c r="C25" s="31"/>
    </row>
    <row r="27" ht="15">
      <c r="B27" s="151" t="s">
        <v>59</v>
      </c>
    </row>
    <row r="30" ht="13.5" thickBot="1"/>
    <row r="31" spans="1:3" ht="16.5" thickBot="1">
      <c r="A31" s="32" t="s">
        <v>1</v>
      </c>
      <c r="B31" s="44" t="s">
        <v>16</v>
      </c>
      <c r="C31" s="49" t="s">
        <v>13</v>
      </c>
    </row>
    <row r="32" spans="1:3" ht="15">
      <c r="A32" s="34">
        <v>1</v>
      </c>
      <c r="B32" s="47" t="s">
        <v>57</v>
      </c>
      <c r="C32" s="87">
        <v>1693016.48</v>
      </c>
    </row>
    <row r="33" spans="1:3" ht="15.75" thickBot="1">
      <c r="A33" s="34"/>
      <c r="B33" s="47"/>
      <c r="C33" s="52"/>
    </row>
    <row r="34" spans="1:3" ht="16.5" thickBot="1">
      <c r="A34" s="43" t="s">
        <v>58</v>
      </c>
      <c r="B34" s="48"/>
      <c r="C34" s="28">
        <f>AVERAGE(C32:C33)</f>
        <v>1693016.48</v>
      </c>
    </row>
  </sheetData>
  <sheetProtection/>
  <mergeCells count="4">
    <mergeCell ref="B9:C9"/>
    <mergeCell ref="B10:C10"/>
    <mergeCell ref="B12:C12"/>
    <mergeCell ref="B14:F14"/>
  </mergeCells>
  <printOptions horizontalCentered="1"/>
  <pageMargins left="0.5118110236220472" right="0.5118110236220472" top="0.7874015748031497" bottom="0.7874015748031497" header="0.31496062992125984" footer="0.31496062992125984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T E</dc:creator>
  <cp:keywords/>
  <dc:description/>
  <cp:lastModifiedBy>kiosada</cp:lastModifiedBy>
  <cp:lastPrinted>2019-05-23T18:00:22Z</cp:lastPrinted>
  <dcterms:created xsi:type="dcterms:W3CDTF">2004-10-05T18:51:55Z</dcterms:created>
  <dcterms:modified xsi:type="dcterms:W3CDTF">2019-05-23T18:03:31Z</dcterms:modified>
  <cp:category/>
  <cp:version/>
  <cp:contentType/>
  <cp:contentStatus/>
</cp:coreProperties>
</file>